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mmon\Бюджетный\2020\Росписи расходов-2020\"/>
    </mc:Choice>
  </mc:AlternateContent>
  <bookViews>
    <workbookView xWindow="360" yWindow="270" windowWidth="14940" windowHeight="9150"/>
  </bookViews>
  <sheets>
    <sheet name="Роспись 2020 первоначальная" sheetId="1" r:id="rId1"/>
  </sheets>
  <definedNames>
    <definedName name="APPT" localSheetId="0">'Роспись 2020 первоначальная'!$A$19</definedName>
    <definedName name="FIO" localSheetId="0">'Роспись 2020 первоначальная'!$F$19</definedName>
    <definedName name="LAST_CELL" localSheetId="0">'Роспись 2020 первоначальная'!$I$224</definedName>
    <definedName name="SIGN" localSheetId="0">'Роспись 2020 первоначальная'!$A$19:$G$20</definedName>
  </definedNames>
  <calcPr calcId="152511"/>
</workbook>
</file>

<file path=xl/calcChain.xml><?xml version="1.0" encoding="utf-8"?>
<calcChain xmlns="http://schemas.openxmlformats.org/spreadsheetml/2006/main">
  <c r="G199" i="1" l="1"/>
  <c r="G185" i="1"/>
  <c r="G83" i="1" l="1"/>
  <c r="G218" i="1" l="1"/>
  <c r="G217" i="1"/>
  <c r="G214" i="1"/>
  <c r="G213" i="1"/>
  <c r="G209" i="1"/>
  <c r="G203" i="1"/>
  <c r="G210" i="1" s="1"/>
  <c r="G200" i="1"/>
  <c r="G196" i="1"/>
  <c r="G191" i="1"/>
  <c r="G201" i="1" s="1"/>
  <c r="G179" i="1"/>
  <c r="G176" i="1"/>
  <c r="G171" i="1"/>
  <c r="G169" i="1"/>
  <c r="G156" i="1"/>
  <c r="G139" i="1"/>
  <c r="G128" i="1"/>
  <c r="G121" i="1"/>
  <c r="G157" i="1" s="1"/>
  <c r="G99" i="1"/>
  <c r="G90" i="1"/>
  <c r="G89" i="1"/>
  <c r="G87" i="1"/>
  <c r="G86" i="1"/>
  <c r="G82" i="1"/>
  <c r="G79" i="1"/>
  <c r="G77" i="1"/>
  <c r="G75" i="1"/>
  <c r="G74" i="1"/>
  <c r="G71" i="1"/>
  <c r="G45" i="1"/>
  <c r="G43" i="1"/>
  <c r="G40" i="1"/>
  <c r="G18" i="1"/>
  <c r="G13" i="1"/>
  <c r="G72" i="1" l="1"/>
  <c r="G219" i="1" s="1"/>
  <c r="G177" i="1"/>
</calcChain>
</file>

<file path=xl/sharedStrings.xml><?xml version="1.0" encoding="utf-8"?>
<sst xmlns="http://schemas.openxmlformats.org/spreadsheetml/2006/main" count="817" uniqueCount="291">
  <si>
    <t>Администрация Еланского муниципального района Волгоградской области</t>
  </si>
  <si>
    <t>(наименование органа, исполняющего бюджет)</t>
  </si>
  <si>
    <t>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</si>
  <si>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</si>
  <si>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</si>
  <si>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</si>
  <si>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</si>
  <si>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</si>
  <si>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</si>
  <si>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Лимиты 2020 год</t>
  </si>
  <si>
    <t>01 02</t>
  </si>
  <si>
    <t>Функционирование высшего должностного лица субъекта Российской Федерации и муниципального образования</t>
  </si>
  <si>
    <t>79 5 00 14001</t>
  </si>
  <si>
    <t>Муниципальная программа "Повышение эффективности деятельности Администрации Еланского муниципального района Волгоградской области по выполнению полномочий по решению вопросов местного значения" на 2019-2021 годы (Глава района)</t>
  </si>
  <si>
    <t>1 2 1</t>
  </si>
  <si>
    <t>Фонд оплаты труда государственных (муниципальных) органов</t>
  </si>
  <si>
    <t>1 2 2</t>
  </si>
  <si>
    <t>Иные выплаты персоналу государственных (муниципальных) органов, за исключением фонда оплаты труда</t>
  </si>
  <si>
    <t>1 2 9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</si>
  <si>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</si>
  <si>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</si>
  <si>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</si>
  <si>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90 0 00 90003</t>
  </si>
  <si>
    <t>Депутаты представительного органа муниципального образования</t>
  </si>
  <si>
    <t>2 4 4</t>
  </si>
  <si>
    <t>Прочая закупка товаров, работ и услуг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</si>
  <si>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</si>
  <si>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</si>
  <si>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40 1 01 70030</t>
  </si>
  <si>
    <t>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</si>
  <si>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44 2 02 70020</t>
  </si>
  <si>
    <t>Субвенции на организацию и осуществление деятельности по опеке и попечительству</t>
  </si>
  <si>
    <t>58 1 02 70040</t>
  </si>
  <si>
    <t>Субвенции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</si>
  <si>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79 5 00 14000</t>
  </si>
  <si>
    <t>Муниципальная программа "Повышение эффективности деятельности Администрации Еланского муниципального района Волгоградской области по выполнению полномочий по решению вопросов местного значения" на 2019-2021 годы</t>
  </si>
  <si>
    <t>8 5 1</t>
  </si>
  <si>
    <t>Уплата налога на имущество организаций и земельного налога</t>
  </si>
  <si>
    <t>8 5 2</t>
  </si>
  <si>
    <t>Уплата прочих налогов, сборов</t>
  </si>
  <si>
    <t>8 5 3</t>
  </si>
  <si>
    <t>Уплата иных платежей</t>
  </si>
  <si>
    <t>79 5 00 14700</t>
  </si>
  <si>
    <t>Программа "Противодействие коррупции в Еланском муниципальном районе Волгоградской области" на 2019-2021 годы</t>
  </si>
  <si>
    <t>79 5 00 32000</t>
  </si>
  <si>
    <t>Муниципальная программа "Улучшение условий и охраны труда в Еланском муниципальном районе Волгоградской области" на 2020-2023 годы</t>
  </si>
  <si>
    <t>99 0 00 70010</t>
  </si>
  <si>
    <t>Субвенции на организационное обеспечение деятельности территориальных административных комиссий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</si>
  <si>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</si>
  <si>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</si>
  <si>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90 0 00 90004</t>
  </si>
  <si>
    <t>Ревизионная комиссия Еланского муниципального района</t>
  </si>
  <si>
    <t>01 11</t>
  </si>
  <si>
    <t>Резервные фонды</t>
  </si>
  <si>
    <t>99 0 00 09999</t>
  </si>
  <si>
    <t>Резервные фонды местных администраций</t>
  </si>
  <si>
    <t>8 7 0</t>
  </si>
  <si>
    <t>Резервные средства</t>
  </si>
  <si>
    <t>01 13</t>
  </si>
  <si>
    <t>Другие общегосударственные вопросы</t>
  </si>
  <si>
    <t>1 1 1</t>
  </si>
  <si>
    <t>Фонд оплаты труда учреждений</t>
  </si>
  <si>
    <t>1 1 2</t>
  </si>
  <si>
    <t>Иные выплаты персоналу учреждений, за исключением фонда оплаты труда</t>
  </si>
  <si>
    <t>1 1 9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</si>
  <si>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</si>
  <si>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79 5 00 14600</t>
  </si>
  <si>
    <t>Муниципальная программа "Повышение эффективности деятельности Администрации Еланского муниципального района Волгоградской области по выполнению полномочий по решению вопросов местного значения" на 2019-2021 годы (ЕДДС)</t>
  </si>
  <si>
    <t>79 5 00 30000</t>
  </si>
  <si>
    <t>Муниципальная программа "Профилактика правонарушений и обеспечение общественной безопасности на территории Еланского муниципального района Волгоградской области" на 2019-2021 годы</t>
  </si>
  <si>
    <t>1 2 3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</si>
  <si>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</si>
  <si>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99 0 00 05000</t>
  </si>
  <si>
    <t>Деятельность по монтажу, техническому обслуживанию и ремонту средств обеспечения пожарной безопасности зданий и сооружений</t>
  </si>
  <si>
    <t>99 0 00 08000</t>
  </si>
  <si>
    <t>Проведение районных мероприятий</t>
  </si>
  <si>
    <t>3 5 0</t>
  </si>
  <si>
    <t>Премии и гранты</t>
  </si>
  <si>
    <t>99 0 00 08300</t>
  </si>
  <si>
    <t>Проведение районных мероприятий патриотической направленности</t>
  </si>
  <si>
    <t>99 0 00 09105</t>
  </si>
  <si>
    <t>Прочие непрограммные направления расходов Еланского муниципального района Волгоградской области</t>
  </si>
  <si>
    <t>2 4 5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</si>
  <si>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</si>
  <si>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</si>
  <si>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</si>
  <si>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99 0 00 09998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</si>
  <si>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</si>
  <si>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04 05</t>
  </si>
  <si>
    <t>Сельское хозяйство и рыболовство</t>
  </si>
  <si>
    <t>83 0 00 70270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</si>
  <si>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</si>
  <si>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04 08</t>
  </si>
  <si>
    <t>Транспорт</t>
  </si>
  <si>
    <t>99 0 00 09007</t>
  </si>
  <si>
    <t>Субсидии юридическим лицам и индивидуальным предпринимателям на возмещение затрат в связи с оказанием услуг по перевозке пассажиров автомобильным транспортом на автобусных маршрутах</t>
  </si>
  <si>
    <t>8 1 1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</si>
  <si>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</si>
  <si>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04 09</t>
  </si>
  <si>
    <t>Дорожное хозяйство (дорожные фонды)</t>
  </si>
  <si>
    <t>99 0 00 09012</t>
  </si>
  <si>
    <t>Софинансирование субсидии на реализацию мероприятий в сфере дорожной деятельности</t>
  </si>
  <si>
    <t>5 4 0</t>
  </si>
  <si>
    <t>Иные межбюджетные трансферты</t>
  </si>
  <si>
    <t>99 0 00 71740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</si>
  <si>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</si>
  <si>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05 02</t>
  </si>
  <si>
    <t>Коммунальное хозяйство</t>
  </si>
  <si>
    <t>79 5 00 10000</t>
  </si>
  <si>
    <t>Муниципальная программа "Энергосбережение и повышение энергетической эффективности Еланского муниципального района Волгоградской области на период до 2020 года"</t>
  </si>
  <si>
    <t>99 0 00 01003</t>
  </si>
  <si>
    <t>Расходы муниципального района, передаваемые сельским поселениям по соглашениям в сфере ЖКХ</t>
  </si>
  <si>
    <t>06 03</t>
  </si>
  <si>
    <t>Охрана объектов растительного и животного мира и среды их обитания</t>
  </si>
  <si>
    <t>79 5 00 16000</t>
  </si>
  <si>
    <t>Муниципальная программа "Экологическое образование, воспитание и просвещение населения в Еланском муниципальном районе Волгоградской области" на 2017-2019 годы</t>
  </si>
  <si>
    <t>6 1 1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</si>
  <si>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</si>
  <si>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07 01</t>
  </si>
  <si>
    <t>Дошкольное образование</t>
  </si>
  <si>
    <t>40 1 01 70351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</si>
  <si>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педагогическим работникам</t>
  </si>
  <si>
    <t>40 1 01 70352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</si>
  <si>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прочим работникам</t>
  </si>
  <si>
    <t>40 1 01 70353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</si>
  <si>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обеспечение учебного процесса</t>
  </si>
  <si>
    <t>40 1 01 71491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</si>
  <si>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педагогическим работникам</t>
  </si>
  <si>
    <t>40 1 01 71492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</si>
  <si>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прочим работникам</t>
  </si>
  <si>
    <t>40 1 01 71493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</si>
  <si>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обеспечение учебного процесса</t>
  </si>
  <si>
    <t>54 4 01 71170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</si>
  <si>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</si>
  <si>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79 5 00 71000</t>
  </si>
  <si>
    <t>Муниципальная программа "Развитие образования" на 2014-2020 годы</t>
  </si>
  <si>
    <t>07 02</t>
  </si>
  <si>
    <t>Общее образование</t>
  </si>
  <si>
    <t>40 1 01 70361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</si>
  <si>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педагогическим работникам</t>
  </si>
  <si>
    <t>40 1 01 70362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</si>
  <si>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прочим работникам</t>
  </si>
  <si>
    <t>40 1 01 70363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</si>
  <si>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обеспечение учебного процесса</t>
  </si>
  <si>
    <t>40 1 03 70370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</si>
  <si>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</si>
  <si>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79 5 00 73000</t>
  </si>
  <si>
    <t>Подпрограмма "Развитие инфраструктуры муниципальных организаций, обеспечение их безопасности"(питание)</t>
  </si>
  <si>
    <t>07 03</t>
  </si>
  <si>
    <t>Дополнительное образование детей</t>
  </si>
  <si>
    <t>79 5 00 08000</t>
  </si>
  <si>
    <t>Муниципальная программа «Развитие культуры и искусства в Еланском муниципальном районе Волгоградской области» на 2018-2020 годы</t>
  </si>
  <si>
    <t>79 5 00 71100</t>
  </si>
  <si>
    <t>Подпрограмма "Развитие дошкольного, общего и дополнительного образования детей" (ДЦ)</t>
  </si>
  <si>
    <t>79 5 00 71200</t>
  </si>
  <si>
    <t>Подпрограмма "Развитие дошкольного, общего и дополнительного образования детей" (ДЮСШ)</t>
  </si>
  <si>
    <t>79 5 00 71800</t>
  </si>
  <si>
    <t>Обеспечение персонифицированного финансирования дополнительного образования детей</t>
  </si>
  <si>
    <t>79 5 00 75000</t>
  </si>
  <si>
    <t>Муниципальная программа "Школа выживания" на 2017-2021 годы</t>
  </si>
  <si>
    <t>79 5 00 78000</t>
  </si>
  <si>
    <t>Муниципальная программа "Совершенствование условий для самореализации граждан старшего поколения Еланского муниципального района Волгоградской области" на 2019-2021 годы</t>
  </si>
  <si>
    <t>07 07</t>
  </si>
  <si>
    <t>Молодежная политика</t>
  </si>
  <si>
    <t>40 1 01 70390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</si>
  <si>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</si>
  <si>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40 6 01 70390</t>
  </si>
  <si>
    <t>79 5 00 25000</t>
  </si>
  <si>
    <t>Муниципальная программа "Комплексная система мер,направленных на сокращение потребления наркотиков, алкоголя и других психоактивных веществ населением Еланского муниципального района" на 2017-2020 годы</t>
  </si>
  <si>
    <t>79 5 00 26000</t>
  </si>
  <si>
    <t>Муниципальная программа "Профилактика экстремизма в молодежной среде на территории Еланского муниципального района" на 2016-2020 годы</t>
  </si>
  <si>
    <t>79 5 00 27000</t>
  </si>
  <si>
    <t>Муниципальная программа "Духовно-нравственное воспитание детей и молодежи Еланского муниципального района" на 2016-2020 годы</t>
  </si>
  <si>
    <t>79 5 00 76000</t>
  </si>
  <si>
    <t>Муниципальная программа "Организация отдыха и оздоровления детей и подростков в Еланском муниципальном районе Волгоградской области" на 2018-2020</t>
  </si>
  <si>
    <t>79 5 00 77000</t>
  </si>
  <si>
    <t>Долгосрочная районная целевая программа "Реализация мероприятий молодежной политики в Еланском районе Волгоградской области" на 2016-2020 годы</t>
  </si>
  <si>
    <t>07 09</t>
  </si>
  <si>
    <t>Другие вопросы в области образования</t>
  </si>
  <si>
    <t>79 5 00 31000</t>
  </si>
  <si>
    <t>Муниципальная программа "Повышение безопасности дорожного движения в Еланском муниципальном районе Волгоградской области" на 2020-2023 годы</t>
  </si>
  <si>
    <t>79 5 00 71001</t>
  </si>
  <si>
    <t>Муниципальная программа "Развитие образования" на 2014-2020 годы (методкабинет)</t>
  </si>
  <si>
    <t>79 5 00 71002</t>
  </si>
  <si>
    <t>Муниципальная программа "Развитие образования" на 2014-2020 годы (хозгруппа)</t>
  </si>
  <si>
    <t>08 01</t>
  </si>
  <si>
    <t>Культура</t>
  </si>
  <si>
    <t>6 2 1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</si>
  <si>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</si>
  <si>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08 02</t>
  </si>
  <si>
    <t>Кинематография</t>
  </si>
  <si>
    <t>08 04</t>
  </si>
  <si>
    <t>Другие вопросы в области культуры, кинематографии</t>
  </si>
  <si>
    <t>10 01</t>
  </si>
  <si>
    <t>Пенсионное обеспечение</t>
  </si>
  <si>
    <t>3 1 2</t>
  </si>
  <si>
    <t>Иные пенсии, социальные доплаты к пенсиям</t>
  </si>
  <si>
    <t>10 03</t>
  </si>
  <si>
    <t>Социальное обеспечение населения</t>
  </si>
  <si>
    <t>40 1 03 70420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</si>
  <si>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</si>
  <si>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3 2 1</t>
  </si>
  <si>
    <t>Пособия, компенсации и иные социальные выплаты гражданам, кроме публичных нормативных обязательств</t>
  </si>
  <si>
    <t>40 1 03 70430</t>
  </si>
  <si>
    <t>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</si>
  <si>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44 1 01 70530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</si>
  <si>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N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</si>
  <si>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3 1 3</t>
  </si>
  <si>
    <t>Пособия, компенсации, меры социальной поддержки по публичным нормативным обязательствам</t>
  </si>
  <si>
    <t>58 2 02 70450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</si>
  <si>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</si>
  <si>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79 5 00 04000</t>
  </si>
  <si>
    <t>Муниципальная программа "Молодой семье - доступное жилье" на 2016-2020 годы</t>
  </si>
  <si>
    <t>3 2 2</t>
  </si>
  <si>
    <t>Субсидии гражданам на приобретение жилья</t>
  </si>
  <si>
    <t>79 5 00 14800</t>
  </si>
  <si>
    <t>Ежемесячное денежное вознаграждение Почетным гражданам Еланского муниципального района Волгоградской области</t>
  </si>
  <si>
    <t>3 6 0</t>
  </si>
  <si>
    <t>Иные выплаты населению</t>
  </si>
  <si>
    <t>10 04</t>
  </si>
  <si>
    <t>Охрана семьи и детства</t>
  </si>
  <si>
    <t>40 1 03 70340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</si>
  <si>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</si>
  <si>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6 1 2</t>
  </si>
  <si>
    <t>Субсидии бюджетным учреждениям на иные цели</t>
  </si>
  <si>
    <t>44 2 02 70400</t>
  </si>
  <si>
    <t>Субвенции на выплату пособий по опеке и попечительству</t>
  </si>
  <si>
    <t>44 2 02 70410</t>
  </si>
  <si>
    <t>Субвенции на вознаграждение за труд приемным родителям (патронатному воспитателю) и предоставление им мер социальной поддержки</t>
  </si>
  <si>
    <t>3 2 3</t>
  </si>
  <si>
    <t>Приобретение товаров, работ, услуг в пользу граждан в целях их социального обеспечения</t>
  </si>
  <si>
    <t>10 06</t>
  </si>
  <si>
    <t>Другие вопросы в области социальной политики</t>
  </si>
  <si>
    <t>11 01</t>
  </si>
  <si>
    <t>Физическая культура</t>
  </si>
  <si>
    <t>79 5 00 03500</t>
  </si>
  <si>
    <t>Муниципальная программа "Развитие футбола в Еланском муниципальном районе Волгоградской области" на 2019-2021 годы</t>
  </si>
  <si>
    <t>11 05</t>
  </si>
  <si>
    <t>Другие вопросы в области физической культуры и спорта</t>
  </si>
  <si>
    <t>79 5 00 03250</t>
  </si>
  <si>
    <t>Муниципальная программа "Развитие физической культуры и спорта в Еланском муниципальном районе Волгоградской области" на 2019-2021 годы</t>
  </si>
  <si>
    <t>12 02</t>
  </si>
  <si>
    <t>Периодическая печать и издательства</t>
  </si>
  <si>
    <t>80 0 00 70840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</si>
  <si>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</si>
  <si>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8 1 3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</si>
  <si>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</si>
  <si>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99 0 00 70840</t>
  </si>
  <si>
    <t>Софинансирование расходных обязательств, возникающих в связи с доведением до сведения жителей района официальной информации о социально-экономическом и культурном развитии района, о развитии его общественной инфраструктуры и иной официальной информации</t>
  </si>
  <si>
    <t>14 03</t>
  </si>
  <si>
    <t>Прочие межбюджетные трансферты общего характера</t>
  </si>
  <si>
    <t>99 0 00 01002</t>
  </si>
  <si>
    <t>Межбюджетные трансферты общего характера из бюджета района бюджетам поселений (иные МБТ)</t>
  </si>
  <si>
    <t>99 0 00 01006</t>
  </si>
  <si>
    <t>Межбюджетные трансферты общего характера из бюджета района бюджетам поселений (за счет субсидии на сбалансированность)</t>
  </si>
  <si>
    <t>Утверждаю:</t>
  </si>
  <si>
    <t>Начальник финансового отдела Администрации 
Еланского муниципального района Волгоградской области</t>
  </si>
  <si>
    <t>С.П. Боброва</t>
  </si>
  <si>
    <t>30 декабря 2019 года</t>
  </si>
  <si>
    <t>РОСПИСЬ РАСХОДОВ БЮДЖЕТА ЕЛАНСКОГО МУНИЦИПАЛЬНОГО РАЙОНА ВОЛГОГРАДСКОЙ ОБЛАСТИ</t>
  </si>
  <si>
    <t xml:space="preserve"> на 31.12.2019 г.</t>
  </si>
  <si>
    <t>99 0 00 59320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</si>
  <si>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</si>
  <si>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01 00</t>
  </si>
  <si>
    <t>Общегосударственные вопросы</t>
  </si>
  <si>
    <t>ИТОГО:</t>
  </si>
  <si>
    <t>04 00</t>
  </si>
  <si>
    <t>Национальная экономика</t>
  </si>
  <si>
    <t>05 00</t>
  </si>
  <si>
    <t>Жилищно-коммунальное хозяйство</t>
  </si>
  <si>
    <t>06 00</t>
  </si>
  <si>
    <t>Охрана окружающей среды</t>
  </si>
  <si>
    <t>07 00</t>
  </si>
  <si>
    <t>Образование</t>
  </si>
  <si>
    <t>08 00</t>
  </si>
  <si>
    <t>Культура, кинематография</t>
  </si>
  <si>
    <t>10 00</t>
  </si>
  <si>
    <t>Социальная политика</t>
  </si>
  <si>
    <t>11 00</t>
  </si>
  <si>
    <t>Физическая культура и спорт</t>
  </si>
  <si>
    <t>12 00</t>
  </si>
  <si>
    <t>Средства массовой информации</t>
  </si>
  <si>
    <t>14 00</t>
  </si>
  <si>
    <t>Межбюджетные трансферты общего характера бюджетам бюджетной системы Российской Федерации</t>
  </si>
  <si>
    <t>Итого:</t>
  </si>
  <si>
    <t>03 00</t>
  </si>
  <si>
    <t>Национальная безопасность и правоохранительная деятельность</t>
  </si>
  <si>
    <t>Субвенции на проведение Всероссийской переписи населения 2020 года</t>
  </si>
  <si>
    <t>244</t>
  </si>
  <si>
    <t>99 0 00 54690</t>
  </si>
  <si>
    <t>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</si>
</sst>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MS Sans Serif"/>
      <charset val="204"/>
    </font>
    <font>
      <sz val="10"/>
      <name val="MS Sans Serif"/>
    </font>
    <font>
      <b/>
      <sz val="11"/>
      <name val="Times New Roman"/>
      <family val="1"/>
      <charset val="204"/>
    </font>
    <font>
      <b/>
      <sz val="16"/>
      <name val="MS Sans Serif"/>
    </font>
    <font>
      <b/>
      <sz val="16"/>
      <name val="Arial"/>
      <family val="2"/>
      <charset val="204"/>
    </font>
    <font>
      <b/>
      <sz val="12"/>
      <name val="Arial Cyr"/>
    </font>
    <font>
      <b/>
      <sz val="10"/>
      <name val="Arial Cyr"/>
    </font>
    <font>
      <b/>
      <sz val="14"/>
      <name val="Arial Cy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4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165" fontId="2" fillId="0" borderId="2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7" fillId="0" borderId="0" xfId="1" applyFont="1" applyBorder="1" applyAlignment="1" applyProtection="1"/>
    <xf numFmtId="0" fontId="9" fillId="0" borderId="0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center"/>
    </xf>
    <xf numFmtId="0" fontId="9" fillId="0" borderId="5" xfId="1" applyFont="1" applyBorder="1" applyAlignment="1" applyProtection="1">
      <alignment horizontal="center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left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right"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</xf>
    <xf numFmtId="49" fontId="13" fillId="3" borderId="4" xfId="0" applyNumberFormat="1" applyFont="1" applyFill="1" applyBorder="1" applyAlignment="1" applyProtection="1">
      <alignment horizontal="right" vertical="center" wrapText="1"/>
    </xf>
    <xf numFmtId="4" fontId="13" fillId="3" borderId="13" xfId="0" applyNumberFormat="1" applyFont="1" applyFill="1" applyBorder="1" applyAlignment="1" applyProtection="1">
      <alignment horizontal="right" vertical="center" wrapText="1"/>
    </xf>
    <xf numFmtId="49" fontId="2" fillId="2" borderId="2" xfId="0" applyNumberFormat="1" applyFont="1" applyFill="1" applyBorder="1" applyAlignment="1" applyProtection="1">
      <alignment horizontal="left" vertical="center" textRotation="90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4" fontId="12" fillId="4" borderId="4" xfId="0" applyNumberFormat="1" applyFont="1" applyFill="1" applyBorder="1" applyAlignment="1" applyProtection="1">
      <alignment horizontal="right"/>
    </xf>
    <xf numFmtId="0" fontId="16" fillId="0" borderId="0" xfId="0" applyFont="1"/>
    <xf numFmtId="4" fontId="0" fillId="0" borderId="0" xfId="0" applyNumberFormat="1"/>
    <xf numFmtId="49" fontId="5" fillId="5" borderId="3" xfId="0" applyNumberFormat="1" applyFont="1" applyFill="1" applyBorder="1" applyAlignment="1" applyProtection="1">
      <alignment horizontal="center" vertical="center" wrapText="1"/>
    </xf>
    <xf numFmtId="49" fontId="5" fillId="5" borderId="4" xfId="0" applyNumberFormat="1" applyFont="1" applyFill="1" applyBorder="1" applyAlignment="1" applyProtection="1">
      <alignment horizontal="left" vertical="center" wrapText="1"/>
    </xf>
    <xf numFmtId="49" fontId="5" fillId="5" borderId="4" xfId="0" applyNumberFormat="1" applyFont="1" applyFill="1" applyBorder="1" applyAlignment="1" applyProtection="1">
      <alignment horizontal="center" vertical="center" wrapText="1"/>
    </xf>
    <xf numFmtId="4" fontId="5" fillId="5" borderId="4" xfId="0" applyNumberFormat="1" applyFont="1" applyFill="1" applyBorder="1" applyAlignment="1" applyProtection="1">
      <alignment horizontal="right" vertical="center" wrapText="1"/>
    </xf>
    <xf numFmtId="49" fontId="17" fillId="2" borderId="4" xfId="0" applyNumberFormat="1" applyFont="1" applyFill="1" applyBorder="1" applyAlignment="1" applyProtection="1">
      <alignment horizontal="left" vertical="center" wrapText="1"/>
    </xf>
    <xf numFmtId="49" fontId="2" fillId="5" borderId="2" xfId="0" applyNumberFormat="1" applyFont="1" applyFill="1" applyBorder="1" applyAlignment="1" applyProtection="1">
      <alignment horizontal="left" vertical="center" textRotation="90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49" fontId="14" fillId="4" borderId="15" xfId="0" applyNumberFormat="1" applyFont="1" applyFill="1" applyBorder="1" applyAlignment="1" applyProtection="1">
      <alignment horizontal="center"/>
    </xf>
    <xf numFmtId="0" fontId="15" fillId="0" borderId="11" xfId="0" applyFont="1" applyBorder="1" applyAlignment="1"/>
    <xf numFmtId="0" fontId="15" fillId="0" borderId="12" xfId="0" applyFont="1" applyBorder="1" applyAlignment="1"/>
    <xf numFmtId="49" fontId="2" fillId="0" borderId="14" xfId="0" applyNumberFormat="1" applyFont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 textRotation="90" wrapText="1"/>
    </xf>
    <xf numFmtId="49" fontId="12" fillId="3" borderId="10" xfId="0" applyNumberFormat="1" applyFont="1" applyFill="1" applyBorder="1" applyAlignment="1" applyProtection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left" vertical="center" textRotation="90" wrapText="1"/>
    </xf>
    <xf numFmtId="0" fontId="0" fillId="2" borderId="7" xfId="0" applyFill="1" applyBorder="1" applyAlignment="1">
      <alignment horizontal="left" vertical="center" textRotation="90" wrapText="1"/>
    </xf>
    <xf numFmtId="0" fontId="0" fillId="2" borderId="9" xfId="0" applyFill="1" applyBorder="1" applyAlignment="1">
      <alignment horizontal="left" vertical="center" textRotation="90" wrapText="1"/>
    </xf>
    <xf numFmtId="0" fontId="9" fillId="0" borderId="0" xfId="1" applyFont="1" applyBorder="1" applyAlignment="1" applyProtection="1">
      <alignment horizontal="center" vertical="center"/>
    </xf>
    <xf numFmtId="0" fontId="6" fillId="0" borderId="0" xfId="1" applyAlignment="1">
      <alignment horizontal="center" vertical="center"/>
    </xf>
    <xf numFmtId="0" fontId="10" fillId="0" borderId="0" xfId="1" applyFont="1" applyBorder="1" applyAlignment="1" applyProtection="1">
      <alignment horizontal="center" vertical="top" wrapText="1"/>
    </xf>
    <xf numFmtId="0" fontId="11" fillId="0" borderId="0" xfId="1" applyFont="1" applyBorder="1" applyAlignment="1" applyProtection="1">
      <alignment horizontal="center" vertical="top" wrapText="1"/>
    </xf>
    <xf numFmtId="0" fontId="0" fillId="0" borderId="0" xfId="0" applyAlignment="1">
      <alignment horizontal="right"/>
    </xf>
    <xf numFmtId="0" fontId="1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left" vertical="top"/>
    </xf>
    <xf numFmtId="0" fontId="6" fillId="0" borderId="0" xfId="1" applyAlignment="1">
      <alignment horizontal="left" vertical="top"/>
    </xf>
    <xf numFmtId="0" fontId="8" fillId="0" borderId="0" xfId="1" applyFont="1" applyBorder="1" applyAlignment="1" applyProtection="1">
      <alignment horizontal="right" wrapText="1"/>
    </xf>
    <xf numFmtId="0" fontId="6" fillId="0" borderId="0" xfId="1" applyFont="1" applyAlignment="1">
      <alignment horizontal="right" wrapText="1"/>
    </xf>
    <xf numFmtId="49" fontId="2" fillId="5" borderId="6" xfId="0" applyNumberFormat="1" applyFont="1" applyFill="1" applyBorder="1" applyAlignment="1" applyProtection="1">
      <alignment horizontal="left" vertical="center" textRotation="90" wrapText="1"/>
    </xf>
    <xf numFmtId="0" fontId="0" fillId="5" borderId="9" xfId="0" applyFill="1" applyBorder="1" applyAlignment="1">
      <alignment horizontal="left" vertical="center" textRotation="90" wrapText="1"/>
    </xf>
    <xf numFmtId="0" fontId="0" fillId="5" borderId="7" xfId="0" applyFill="1" applyBorder="1" applyAlignment="1">
      <alignment horizontal="left" vertical="center" textRotation="90" wrapText="1"/>
    </xf>
    <xf numFmtId="49" fontId="2" fillId="5" borderId="14" xfId="0" applyNumberFormat="1" applyFont="1" applyFill="1" applyBorder="1" applyAlignment="1" applyProtection="1">
      <alignment horizontal="left" vertical="center" textRotation="90" wrapText="1"/>
    </xf>
    <xf numFmtId="0" fontId="0" fillId="5" borderId="8" xfId="0" applyFill="1" applyBorder="1" applyAlignment="1">
      <alignment horizontal="left" vertical="center" textRotation="90" wrapText="1"/>
    </xf>
    <xf numFmtId="49" fontId="2" fillId="2" borderId="8" xfId="0" applyNumberFormat="1" applyFont="1" applyFill="1" applyBorder="1" applyAlignment="1" applyProtection="1">
      <alignment horizontal="left" vertical="center" textRotation="90" wrapText="1"/>
    </xf>
    <xf numFmtId="0" fontId="0" fillId="0" borderId="7" xfId="0" applyBorder="1" applyAlignment="1">
      <alignment horizontal="left" vertical="center" textRotation="90" wrapText="1"/>
    </xf>
    <xf numFmtId="0" fontId="0" fillId="0" borderId="8" xfId="0" applyBorder="1" applyAlignment="1">
      <alignment horizontal="left" vertical="center" textRotation="90" wrapText="1"/>
    </xf>
    <xf numFmtId="49" fontId="2" fillId="5" borderId="6" xfId="0" applyNumberFormat="1" applyFont="1" applyFill="1" applyBorder="1" applyAlignment="1" applyProtection="1">
      <alignment horizontal="center" vertical="center" textRotation="90" wrapText="1"/>
    </xf>
    <xf numFmtId="0" fontId="0" fillId="5" borderId="7" xfId="0" applyFill="1" applyBorder="1" applyAlignment="1">
      <alignment horizontal="center" vertical="center" textRotation="90" wrapText="1"/>
    </xf>
    <xf numFmtId="0" fontId="0" fillId="5" borderId="8" xfId="0" applyFill="1" applyBorder="1" applyAlignment="1">
      <alignment horizontal="center" vertical="center" textRotation="90" wrapText="1"/>
    </xf>
    <xf numFmtId="0" fontId="3" fillId="0" borderId="0" xfId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19"/>
  <sheetViews>
    <sheetView showGridLines="0" tabSelected="1" workbookViewId="0">
      <selection activeCell="I12" sqref="I12"/>
    </sheetView>
  </sheetViews>
  <sheetFormatPr defaultRowHeight="12.75" customHeight="1" outlineLevelRow="1" x14ac:dyDescent="0.2"/>
  <cols>
    <col min="1" max="1" width="12.140625" customWidth="1"/>
    <col min="2" max="2" width="30.7109375" customWidth="1"/>
    <col min="3" max="3" width="10.85546875" bestFit="1" customWidth="1"/>
    <col min="4" max="4" width="33.5703125" customWidth="1"/>
    <col min="5" max="5" width="4.5703125" bestFit="1" customWidth="1"/>
    <col min="6" max="6" width="33" customWidth="1"/>
    <col min="7" max="7" width="17.85546875" customWidth="1"/>
    <col min="8" max="8" width="12.7109375" bestFit="1" customWidth="1"/>
    <col min="9" max="9" width="11.7109375" bestFit="1" customWidth="1"/>
  </cols>
  <sheetData>
    <row r="1" spans="1:8" x14ac:dyDescent="0.2">
      <c r="A1" s="57" t="s">
        <v>0</v>
      </c>
      <c r="B1" s="57"/>
      <c r="C1" s="57"/>
      <c r="D1" s="57"/>
      <c r="E1" s="57"/>
      <c r="F1" s="57"/>
      <c r="G1" s="12" t="s">
        <v>255</v>
      </c>
      <c r="H1" s="1"/>
    </row>
    <row r="2" spans="1:8" ht="37.5" customHeight="1" x14ac:dyDescent="0.2">
      <c r="A2" s="58" t="s">
        <v>1</v>
      </c>
      <c r="B2" s="59"/>
      <c r="C2" s="59"/>
      <c r="D2" s="60"/>
      <c r="E2" s="61"/>
      <c r="F2" s="60" t="s">
        <v>256</v>
      </c>
      <c r="G2" s="61"/>
      <c r="H2" s="1"/>
    </row>
    <row r="3" spans="1:8" ht="14.25" x14ac:dyDescent="0.2">
      <c r="A3" s="13"/>
      <c r="B3" s="14"/>
      <c r="C3" s="14"/>
      <c r="D3" s="60"/>
      <c r="E3" s="61"/>
      <c r="F3" s="15"/>
      <c r="G3" s="14" t="s">
        <v>257</v>
      </c>
      <c r="H3" s="3"/>
    </row>
    <row r="4" spans="1:8" ht="14.25" x14ac:dyDescent="0.2">
      <c r="A4" s="13"/>
      <c r="B4" s="14"/>
      <c r="C4" s="14"/>
      <c r="D4" s="14"/>
      <c r="E4" s="73" t="s">
        <v>258</v>
      </c>
      <c r="F4" s="56"/>
      <c r="G4" s="56"/>
      <c r="H4" s="3"/>
    </row>
    <row r="5" spans="1:8" ht="14.25" x14ac:dyDescent="0.2">
      <c r="A5" s="52" t="s">
        <v>259</v>
      </c>
      <c r="B5" s="53"/>
      <c r="C5" s="53"/>
      <c r="D5" s="53"/>
      <c r="E5" s="53"/>
      <c r="F5" s="53"/>
      <c r="G5" s="53"/>
      <c r="H5" s="1"/>
    </row>
    <row r="6" spans="1:8" ht="20.25" x14ac:dyDescent="0.2">
      <c r="A6" s="54" t="s">
        <v>290</v>
      </c>
      <c r="B6" s="55"/>
      <c r="C6" s="55"/>
      <c r="D6" s="55"/>
      <c r="E6" s="55"/>
      <c r="F6" s="55"/>
      <c r="G6" s="55"/>
      <c r="H6" s="11"/>
    </row>
    <row r="7" spans="1:8" ht="12.75" customHeight="1" x14ac:dyDescent="0.2">
      <c r="A7" s="2" t="s">
        <v>260</v>
      </c>
      <c r="B7" s="3"/>
      <c r="C7" s="3"/>
      <c r="D7" s="3"/>
      <c r="E7" s="4"/>
      <c r="F7" s="3"/>
      <c r="G7" s="4"/>
    </row>
    <row r="8" spans="1:8" x14ac:dyDescent="0.2">
      <c r="A8" s="5" t="s">
        <v>2</v>
      </c>
      <c r="B8" s="5"/>
      <c r="C8" s="5"/>
      <c r="D8" s="5"/>
      <c r="E8" s="5"/>
      <c r="F8" s="5"/>
      <c r="G8" s="5"/>
    </row>
    <row r="9" spans="1:8" x14ac:dyDescent="0.2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</row>
    <row r="10" spans="1:8" ht="78.75" outlineLevel="1" x14ac:dyDescent="0.2">
      <c r="A10" s="48" t="s">
        <v>10</v>
      </c>
      <c r="B10" s="49" t="s">
        <v>11</v>
      </c>
      <c r="C10" s="7" t="s">
        <v>12</v>
      </c>
      <c r="D10" s="8" t="s">
        <v>13</v>
      </c>
      <c r="E10" s="7" t="s">
        <v>14</v>
      </c>
      <c r="F10" s="8" t="s">
        <v>15</v>
      </c>
      <c r="G10" s="9">
        <v>1200000</v>
      </c>
    </row>
    <row r="11" spans="1:8" ht="78.75" outlineLevel="1" x14ac:dyDescent="0.2">
      <c r="A11" s="46"/>
      <c r="B11" s="68"/>
      <c r="C11" s="7" t="s">
        <v>12</v>
      </c>
      <c r="D11" s="8" t="s">
        <v>13</v>
      </c>
      <c r="E11" s="7" t="s">
        <v>16</v>
      </c>
      <c r="F11" s="8" t="s">
        <v>17</v>
      </c>
      <c r="G11" s="9">
        <v>60000</v>
      </c>
    </row>
    <row r="12" spans="1:8" ht="78.75" outlineLevel="1" x14ac:dyDescent="0.2">
      <c r="A12" s="41"/>
      <c r="B12" s="69"/>
      <c r="C12" s="7" t="s">
        <v>12</v>
      </c>
      <c r="D12" s="8" t="s">
        <v>13</v>
      </c>
      <c r="E12" s="7" t="s">
        <v>18</v>
      </c>
      <c r="F12" s="8" t="s">
        <v>19</v>
      </c>
      <c r="G12" s="9">
        <v>340000</v>
      </c>
    </row>
    <row r="13" spans="1:8" x14ac:dyDescent="0.2">
      <c r="A13" s="16" t="s">
        <v>10</v>
      </c>
      <c r="B13" s="17"/>
      <c r="C13" s="18"/>
      <c r="D13" s="17"/>
      <c r="E13" s="18"/>
      <c r="F13" s="17"/>
      <c r="G13" s="19">
        <f>SUM(G10:G12)</f>
        <v>1600000</v>
      </c>
    </row>
    <row r="14" spans="1:8" ht="22.5" x14ac:dyDescent="0.2">
      <c r="A14" s="48" t="s">
        <v>20</v>
      </c>
      <c r="B14" s="70" t="s">
        <v>21</v>
      </c>
      <c r="C14" s="7" t="s">
        <v>22</v>
      </c>
      <c r="D14" s="8" t="s">
        <v>23</v>
      </c>
      <c r="E14" s="7" t="s">
        <v>14</v>
      </c>
      <c r="F14" s="8" t="s">
        <v>15</v>
      </c>
      <c r="G14" s="9">
        <v>325000</v>
      </c>
    </row>
    <row r="15" spans="1:8" ht="45" x14ac:dyDescent="0.2">
      <c r="A15" s="46"/>
      <c r="B15" s="71" t="s">
        <v>21</v>
      </c>
      <c r="C15" s="7" t="s">
        <v>22</v>
      </c>
      <c r="D15" s="8" t="s">
        <v>23</v>
      </c>
      <c r="E15" s="7" t="s">
        <v>16</v>
      </c>
      <c r="F15" s="8" t="s">
        <v>17</v>
      </c>
      <c r="G15" s="9">
        <v>2000</v>
      </c>
    </row>
    <row r="16" spans="1:8" ht="56.25" x14ac:dyDescent="0.2">
      <c r="A16" s="46"/>
      <c r="B16" s="71" t="s">
        <v>21</v>
      </c>
      <c r="C16" s="7" t="s">
        <v>22</v>
      </c>
      <c r="D16" s="8" t="s">
        <v>23</v>
      </c>
      <c r="E16" s="7" t="s">
        <v>18</v>
      </c>
      <c r="F16" s="8" t="s">
        <v>19</v>
      </c>
      <c r="G16" s="9">
        <v>98000</v>
      </c>
    </row>
    <row r="17" spans="1:7" ht="22.5" x14ac:dyDescent="0.2">
      <c r="A17" s="41"/>
      <c r="B17" s="72" t="s">
        <v>21</v>
      </c>
      <c r="C17" s="7" t="s">
        <v>22</v>
      </c>
      <c r="D17" s="8" t="s">
        <v>23</v>
      </c>
      <c r="E17" s="7" t="s">
        <v>24</v>
      </c>
      <c r="F17" s="8" t="s">
        <v>25</v>
      </c>
      <c r="G17" s="9">
        <v>4000</v>
      </c>
    </row>
    <row r="18" spans="1:7" x14ac:dyDescent="0.2">
      <c r="A18" s="28" t="s">
        <v>20</v>
      </c>
      <c r="B18" s="29"/>
      <c r="C18" s="30"/>
      <c r="D18" s="29"/>
      <c r="E18" s="30"/>
      <c r="F18" s="29"/>
      <c r="G18" s="31">
        <f>SUM(G14:G17)</f>
        <v>429000</v>
      </c>
    </row>
    <row r="19" spans="1:7" ht="45" x14ac:dyDescent="0.2">
      <c r="A19" s="48" t="s">
        <v>26</v>
      </c>
      <c r="B19" s="49" t="s">
        <v>27</v>
      </c>
      <c r="C19" s="7" t="s">
        <v>28</v>
      </c>
      <c r="D19" s="8" t="s">
        <v>29</v>
      </c>
      <c r="E19" s="7" t="s">
        <v>14</v>
      </c>
      <c r="F19" s="8" t="s">
        <v>15</v>
      </c>
      <c r="G19" s="9">
        <v>258400</v>
      </c>
    </row>
    <row r="20" spans="1:7" ht="45" x14ac:dyDescent="0.2">
      <c r="A20" s="46"/>
      <c r="B20" s="50"/>
      <c r="C20" s="7" t="s">
        <v>28</v>
      </c>
      <c r="D20" s="8" t="s">
        <v>29</v>
      </c>
      <c r="E20" s="7" t="s">
        <v>16</v>
      </c>
      <c r="F20" s="8" t="s">
        <v>17</v>
      </c>
      <c r="G20" s="9">
        <v>2000</v>
      </c>
    </row>
    <row r="21" spans="1:7" ht="56.25" x14ac:dyDescent="0.2">
      <c r="A21" s="46"/>
      <c r="B21" s="50"/>
      <c r="C21" s="7" t="s">
        <v>28</v>
      </c>
      <c r="D21" s="8" t="s">
        <v>29</v>
      </c>
      <c r="E21" s="7" t="s">
        <v>18</v>
      </c>
      <c r="F21" s="8" t="s">
        <v>19</v>
      </c>
      <c r="G21" s="9">
        <v>79000</v>
      </c>
    </row>
    <row r="22" spans="1:7" ht="33.75" x14ac:dyDescent="0.2">
      <c r="A22" s="46"/>
      <c r="B22" s="50"/>
      <c r="C22" s="7" t="s">
        <v>30</v>
      </c>
      <c r="D22" s="8" t="s">
        <v>31</v>
      </c>
      <c r="E22" s="7" t="s">
        <v>14</v>
      </c>
      <c r="F22" s="8" t="s">
        <v>15</v>
      </c>
      <c r="G22" s="9">
        <v>1014500</v>
      </c>
    </row>
    <row r="23" spans="1:7" ht="56.25" x14ac:dyDescent="0.2">
      <c r="A23" s="46"/>
      <c r="B23" s="50"/>
      <c r="C23" s="7" t="s">
        <v>30</v>
      </c>
      <c r="D23" s="8" t="s">
        <v>31</v>
      </c>
      <c r="E23" s="7" t="s">
        <v>18</v>
      </c>
      <c r="F23" s="8" t="s">
        <v>19</v>
      </c>
      <c r="G23" s="9">
        <v>306500</v>
      </c>
    </row>
    <row r="24" spans="1:7" ht="56.25" x14ac:dyDescent="0.2">
      <c r="A24" s="46"/>
      <c r="B24" s="50"/>
      <c r="C24" s="7" t="s">
        <v>32</v>
      </c>
      <c r="D24" s="8" t="s">
        <v>33</v>
      </c>
      <c r="E24" s="7" t="s">
        <v>14</v>
      </c>
      <c r="F24" s="8" t="s">
        <v>15</v>
      </c>
      <c r="G24" s="9">
        <v>285000</v>
      </c>
    </row>
    <row r="25" spans="1:7" ht="56.25" x14ac:dyDescent="0.2">
      <c r="A25" s="46"/>
      <c r="B25" s="50"/>
      <c r="C25" s="7" t="s">
        <v>32</v>
      </c>
      <c r="D25" s="8" t="s">
        <v>33</v>
      </c>
      <c r="E25" s="7" t="s">
        <v>18</v>
      </c>
      <c r="F25" s="8" t="s">
        <v>19</v>
      </c>
      <c r="G25" s="9">
        <v>86000</v>
      </c>
    </row>
    <row r="26" spans="1:7" ht="56.25" x14ac:dyDescent="0.2">
      <c r="A26" s="46"/>
      <c r="B26" s="50"/>
      <c r="C26" s="7" t="s">
        <v>32</v>
      </c>
      <c r="D26" s="8" t="s">
        <v>33</v>
      </c>
      <c r="E26" s="7" t="s">
        <v>24</v>
      </c>
      <c r="F26" s="8" t="s">
        <v>25</v>
      </c>
      <c r="G26" s="9">
        <v>50700</v>
      </c>
    </row>
    <row r="27" spans="1:7" ht="78.75" x14ac:dyDescent="0.2">
      <c r="A27" s="46"/>
      <c r="B27" s="50"/>
      <c r="C27" s="7" t="s">
        <v>34</v>
      </c>
      <c r="D27" s="8" t="s">
        <v>35</v>
      </c>
      <c r="E27" s="7" t="s">
        <v>14</v>
      </c>
      <c r="F27" s="8" t="s">
        <v>15</v>
      </c>
      <c r="G27" s="9">
        <v>19640000</v>
      </c>
    </row>
    <row r="28" spans="1:7" ht="78.75" x14ac:dyDescent="0.2">
      <c r="A28" s="46"/>
      <c r="B28" s="50"/>
      <c r="C28" s="7" t="s">
        <v>34</v>
      </c>
      <c r="D28" s="8" t="s">
        <v>35</v>
      </c>
      <c r="E28" s="7" t="s">
        <v>16</v>
      </c>
      <c r="F28" s="8" t="s">
        <v>17</v>
      </c>
      <c r="G28" s="9">
        <v>101000</v>
      </c>
    </row>
    <row r="29" spans="1:7" ht="78.75" x14ac:dyDescent="0.2">
      <c r="A29" s="46"/>
      <c r="B29" s="50"/>
      <c r="C29" s="7" t="s">
        <v>34</v>
      </c>
      <c r="D29" s="8" t="s">
        <v>35</v>
      </c>
      <c r="E29" s="7" t="s">
        <v>18</v>
      </c>
      <c r="F29" s="8" t="s">
        <v>19</v>
      </c>
      <c r="G29" s="9">
        <v>5924000</v>
      </c>
    </row>
    <row r="30" spans="1:7" ht="78.75" x14ac:dyDescent="0.2">
      <c r="A30" s="46"/>
      <c r="B30" s="50"/>
      <c r="C30" s="7" t="s">
        <v>34</v>
      </c>
      <c r="D30" s="8" t="s">
        <v>35</v>
      </c>
      <c r="E30" s="7" t="s">
        <v>24</v>
      </c>
      <c r="F30" s="8" t="s">
        <v>25</v>
      </c>
      <c r="G30" s="9">
        <v>4528000</v>
      </c>
    </row>
    <row r="31" spans="1:7" ht="78.75" x14ac:dyDescent="0.2">
      <c r="A31" s="46"/>
      <c r="B31" s="50"/>
      <c r="C31" s="7" t="s">
        <v>34</v>
      </c>
      <c r="D31" s="8" t="s">
        <v>35</v>
      </c>
      <c r="E31" s="7" t="s">
        <v>36</v>
      </c>
      <c r="F31" s="8" t="s">
        <v>37</v>
      </c>
      <c r="G31" s="9">
        <v>23000</v>
      </c>
    </row>
    <row r="32" spans="1:7" ht="78.75" x14ac:dyDescent="0.2">
      <c r="A32" s="46"/>
      <c r="B32" s="50"/>
      <c r="C32" s="7" t="s">
        <v>34</v>
      </c>
      <c r="D32" s="8" t="s">
        <v>35</v>
      </c>
      <c r="E32" s="7" t="s">
        <v>38</v>
      </c>
      <c r="F32" s="8" t="s">
        <v>39</v>
      </c>
      <c r="G32" s="9">
        <v>6000</v>
      </c>
    </row>
    <row r="33" spans="1:7" ht="78.75" x14ac:dyDescent="0.2">
      <c r="A33" s="46"/>
      <c r="B33" s="50"/>
      <c r="C33" s="7" t="s">
        <v>34</v>
      </c>
      <c r="D33" s="8" t="s">
        <v>35</v>
      </c>
      <c r="E33" s="7" t="s">
        <v>40</v>
      </c>
      <c r="F33" s="8" t="s">
        <v>41</v>
      </c>
      <c r="G33" s="9">
        <v>75000</v>
      </c>
    </row>
    <row r="34" spans="1:7" ht="33.75" x14ac:dyDescent="0.2">
      <c r="A34" s="46"/>
      <c r="B34" s="50"/>
      <c r="C34" s="7" t="s">
        <v>42</v>
      </c>
      <c r="D34" s="8" t="s">
        <v>43</v>
      </c>
      <c r="E34" s="7" t="s">
        <v>24</v>
      </c>
      <c r="F34" s="8" t="s">
        <v>25</v>
      </c>
      <c r="G34" s="9">
        <v>35000</v>
      </c>
    </row>
    <row r="35" spans="1:7" ht="45" x14ac:dyDescent="0.2">
      <c r="A35" s="46"/>
      <c r="B35" s="50"/>
      <c r="C35" s="7" t="s">
        <v>44</v>
      </c>
      <c r="D35" s="8" t="s">
        <v>45</v>
      </c>
      <c r="E35" s="7" t="s">
        <v>24</v>
      </c>
      <c r="F35" s="8" t="s">
        <v>25</v>
      </c>
      <c r="G35" s="9">
        <v>42000</v>
      </c>
    </row>
    <row r="36" spans="1:7" ht="45" x14ac:dyDescent="0.2">
      <c r="A36" s="46"/>
      <c r="B36" s="50"/>
      <c r="C36" s="7" t="s">
        <v>46</v>
      </c>
      <c r="D36" s="8" t="s">
        <v>47</v>
      </c>
      <c r="E36" s="7" t="s">
        <v>14</v>
      </c>
      <c r="F36" s="8" t="s">
        <v>15</v>
      </c>
      <c r="G36" s="9">
        <v>224000</v>
      </c>
    </row>
    <row r="37" spans="1:7" ht="45" x14ac:dyDescent="0.2">
      <c r="A37" s="46"/>
      <c r="B37" s="50"/>
      <c r="C37" s="7" t="s">
        <v>46</v>
      </c>
      <c r="D37" s="8" t="s">
        <v>47</v>
      </c>
      <c r="E37" s="7" t="s">
        <v>16</v>
      </c>
      <c r="F37" s="8" t="s">
        <v>17</v>
      </c>
      <c r="G37" s="9">
        <v>1000</v>
      </c>
    </row>
    <row r="38" spans="1:7" ht="56.25" x14ac:dyDescent="0.2">
      <c r="A38" s="46"/>
      <c r="B38" s="50"/>
      <c r="C38" s="7" t="s">
        <v>46</v>
      </c>
      <c r="D38" s="8" t="s">
        <v>47</v>
      </c>
      <c r="E38" s="7" t="s">
        <v>18</v>
      </c>
      <c r="F38" s="8" t="s">
        <v>19</v>
      </c>
      <c r="G38" s="9">
        <v>67300</v>
      </c>
    </row>
    <row r="39" spans="1:7" ht="45" x14ac:dyDescent="0.2">
      <c r="A39" s="41"/>
      <c r="B39" s="42"/>
      <c r="C39" s="7" t="s">
        <v>46</v>
      </c>
      <c r="D39" s="8" t="s">
        <v>47</v>
      </c>
      <c r="E39" s="7" t="s">
        <v>24</v>
      </c>
      <c r="F39" s="8" t="s">
        <v>25</v>
      </c>
      <c r="G39" s="9">
        <v>20300</v>
      </c>
    </row>
    <row r="40" spans="1:7" x14ac:dyDescent="0.2">
      <c r="A40" s="16" t="s">
        <v>26</v>
      </c>
      <c r="B40" s="17"/>
      <c r="C40" s="18"/>
      <c r="D40" s="17"/>
      <c r="E40" s="18"/>
      <c r="F40" s="17"/>
      <c r="G40" s="19">
        <f>SUM(G19:G39)</f>
        <v>32768700</v>
      </c>
    </row>
    <row r="41" spans="1:7" ht="22.5" x14ac:dyDescent="0.2">
      <c r="A41" s="48" t="s">
        <v>48</v>
      </c>
      <c r="B41" s="62" t="s">
        <v>49</v>
      </c>
      <c r="C41" s="7" t="s">
        <v>50</v>
      </c>
      <c r="D41" s="8" t="s">
        <v>51</v>
      </c>
      <c r="E41" s="7" t="s">
        <v>14</v>
      </c>
      <c r="F41" s="8" t="s">
        <v>15</v>
      </c>
      <c r="G41" s="9">
        <v>562000</v>
      </c>
    </row>
    <row r="42" spans="1:7" ht="56.25" x14ac:dyDescent="0.2">
      <c r="A42" s="41"/>
      <c r="B42" s="66"/>
      <c r="C42" s="7" t="s">
        <v>50</v>
      </c>
      <c r="D42" s="8" t="s">
        <v>51</v>
      </c>
      <c r="E42" s="7" t="s">
        <v>18</v>
      </c>
      <c r="F42" s="8" t="s">
        <v>19</v>
      </c>
      <c r="G42" s="9">
        <v>138000</v>
      </c>
    </row>
    <row r="43" spans="1:7" x14ac:dyDescent="0.2">
      <c r="A43" s="28" t="s">
        <v>48</v>
      </c>
      <c r="B43" s="29"/>
      <c r="C43" s="30"/>
      <c r="D43" s="29"/>
      <c r="E43" s="30"/>
      <c r="F43" s="29"/>
      <c r="G43" s="31">
        <f>SUM(G41:G42)</f>
        <v>700000</v>
      </c>
    </row>
    <row r="44" spans="1:7" ht="22.5" x14ac:dyDescent="0.2">
      <c r="A44" s="7" t="s">
        <v>52</v>
      </c>
      <c r="B44" s="32" t="s">
        <v>53</v>
      </c>
      <c r="C44" s="7" t="s">
        <v>54</v>
      </c>
      <c r="D44" s="8" t="s">
        <v>55</v>
      </c>
      <c r="E44" s="7" t="s">
        <v>56</v>
      </c>
      <c r="F44" s="8" t="s">
        <v>57</v>
      </c>
      <c r="G44" s="9">
        <v>300000</v>
      </c>
    </row>
    <row r="45" spans="1:7" x14ac:dyDescent="0.2">
      <c r="A45" s="16" t="s">
        <v>52</v>
      </c>
      <c r="B45" s="17"/>
      <c r="C45" s="18"/>
      <c r="D45" s="17"/>
      <c r="E45" s="18"/>
      <c r="F45" s="17"/>
      <c r="G45" s="19">
        <f>G44</f>
        <v>300000</v>
      </c>
    </row>
    <row r="46" spans="1:7" ht="78.75" x14ac:dyDescent="0.2">
      <c r="A46" s="48" t="s">
        <v>58</v>
      </c>
      <c r="B46" s="62" t="s">
        <v>59</v>
      </c>
      <c r="C46" s="7" t="s">
        <v>34</v>
      </c>
      <c r="D46" s="8" t="s">
        <v>35</v>
      </c>
      <c r="E46" s="7" t="s">
        <v>60</v>
      </c>
      <c r="F46" s="8" t="s">
        <v>61</v>
      </c>
      <c r="G46" s="9">
        <v>3350000</v>
      </c>
    </row>
    <row r="47" spans="1:7" ht="78.75" x14ac:dyDescent="0.2">
      <c r="A47" s="46"/>
      <c r="B47" s="64"/>
      <c r="C47" s="7" t="s">
        <v>34</v>
      </c>
      <c r="D47" s="8" t="s">
        <v>35</v>
      </c>
      <c r="E47" s="7" t="s">
        <v>62</v>
      </c>
      <c r="F47" s="8" t="s">
        <v>63</v>
      </c>
      <c r="G47" s="9">
        <v>50000</v>
      </c>
    </row>
    <row r="48" spans="1:7" ht="78.75" x14ac:dyDescent="0.2">
      <c r="A48" s="46"/>
      <c r="B48" s="64"/>
      <c r="C48" s="7" t="s">
        <v>34</v>
      </c>
      <c r="D48" s="8" t="s">
        <v>35</v>
      </c>
      <c r="E48" s="7" t="s">
        <v>64</v>
      </c>
      <c r="F48" s="8" t="s">
        <v>65</v>
      </c>
      <c r="G48" s="9">
        <v>997000</v>
      </c>
    </row>
    <row r="49" spans="1:7" ht="78.75" x14ac:dyDescent="0.2">
      <c r="A49" s="46"/>
      <c r="B49" s="64"/>
      <c r="C49" s="7" t="s">
        <v>34</v>
      </c>
      <c r="D49" s="8" t="s">
        <v>35</v>
      </c>
      <c r="E49" s="7" t="s">
        <v>24</v>
      </c>
      <c r="F49" s="8" t="s">
        <v>25</v>
      </c>
      <c r="G49" s="9">
        <v>5462000</v>
      </c>
    </row>
    <row r="50" spans="1:7" ht="78.75" x14ac:dyDescent="0.2">
      <c r="A50" s="46"/>
      <c r="B50" s="64"/>
      <c r="C50" s="7" t="s">
        <v>34</v>
      </c>
      <c r="D50" s="8" t="s">
        <v>35</v>
      </c>
      <c r="E50" s="7" t="s">
        <v>36</v>
      </c>
      <c r="F50" s="8" t="s">
        <v>37</v>
      </c>
      <c r="G50" s="9">
        <v>30000</v>
      </c>
    </row>
    <row r="51" spans="1:7" ht="78.75" x14ac:dyDescent="0.2">
      <c r="A51" s="46"/>
      <c r="B51" s="64"/>
      <c r="C51" s="7" t="s">
        <v>34</v>
      </c>
      <c r="D51" s="8" t="s">
        <v>35</v>
      </c>
      <c r="E51" s="7" t="s">
        <v>38</v>
      </c>
      <c r="F51" s="8" t="s">
        <v>39</v>
      </c>
      <c r="G51" s="9">
        <v>3000</v>
      </c>
    </row>
    <row r="52" spans="1:7" ht="78.75" x14ac:dyDescent="0.2">
      <c r="A52" s="46"/>
      <c r="B52" s="64"/>
      <c r="C52" s="7" t="s">
        <v>34</v>
      </c>
      <c r="D52" s="8" t="s">
        <v>35</v>
      </c>
      <c r="E52" s="7" t="s">
        <v>40</v>
      </c>
      <c r="F52" s="8" t="s">
        <v>41</v>
      </c>
      <c r="G52" s="9">
        <v>8000</v>
      </c>
    </row>
    <row r="53" spans="1:7" ht="78.75" x14ac:dyDescent="0.2">
      <c r="A53" s="46"/>
      <c r="B53" s="64"/>
      <c r="C53" s="7" t="s">
        <v>66</v>
      </c>
      <c r="D53" s="8" t="s">
        <v>67</v>
      </c>
      <c r="E53" s="7" t="s">
        <v>60</v>
      </c>
      <c r="F53" s="8" t="s">
        <v>61</v>
      </c>
      <c r="G53" s="9">
        <v>993000</v>
      </c>
    </row>
    <row r="54" spans="1:7" ht="78.75" x14ac:dyDescent="0.2">
      <c r="A54" s="46"/>
      <c r="B54" s="64"/>
      <c r="C54" s="7" t="s">
        <v>66</v>
      </c>
      <c r="D54" s="8" t="s">
        <v>67</v>
      </c>
      <c r="E54" s="7" t="s">
        <v>62</v>
      </c>
      <c r="F54" s="8" t="s">
        <v>63</v>
      </c>
      <c r="G54" s="9">
        <v>1000</v>
      </c>
    </row>
    <row r="55" spans="1:7" ht="78.75" x14ac:dyDescent="0.2">
      <c r="A55" s="46"/>
      <c r="B55" s="64"/>
      <c r="C55" s="7" t="s">
        <v>66</v>
      </c>
      <c r="D55" s="8" t="s">
        <v>67</v>
      </c>
      <c r="E55" s="7" t="s">
        <v>64</v>
      </c>
      <c r="F55" s="8" t="s">
        <v>65</v>
      </c>
      <c r="G55" s="9">
        <v>294000</v>
      </c>
    </row>
    <row r="56" spans="1:7" ht="78.75" x14ac:dyDescent="0.2">
      <c r="A56" s="46"/>
      <c r="B56" s="64"/>
      <c r="C56" s="7" t="s">
        <v>66</v>
      </c>
      <c r="D56" s="8" t="s">
        <v>67</v>
      </c>
      <c r="E56" s="7" t="s">
        <v>24</v>
      </c>
      <c r="F56" s="8" t="s">
        <v>25</v>
      </c>
      <c r="G56" s="9">
        <v>12000</v>
      </c>
    </row>
    <row r="57" spans="1:7" ht="67.5" x14ac:dyDescent="0.2">
      <c r="A57" s="46"/>
      <c r="B57" s="64"/>
      <c r="C57" s="7" t="s">
        <v>68</v>
      </c>
      <c r="D57" s="8" t="s">
        <v>69</v>
      </c>
      <c r="E57" s="7" t="s">
        <v>70</v>
      </c>
      <c r="F57" s="8" t="s">
        <v>71</v>
      </c>
      <c r="G57" s="9">
        <v>125000</v>
      </c>
    </row>
    <row r="58" spans="1:7" ht="45" x14ac:dyDescent="0.2">
      <c r="A58" s="46"/>
      <c r="B58" s="64"/>
      <c r="C58" s="7" t="s">
        <v>72</v>
      </c>
      <c r="D58" s="8" t="s">
        <v>73</v>
      </c>
      <c r="E58" s="7" t="s">
        <v>60</v>
      </c>
      <c r="F58" s="8" t="s">
        <v>61</v>
      </c>
      <c r="G58" s="9">
        <v>461000</v>
      </c>
    </row>
    <row r="59" spans="1:7" ht="45" x14ac:dyDescent="0.2">
      <c r="A59" s="46"/>
      <c r="B59" s="64"/>
      <c r="C59" s="7" t="s">
        <v>72</v>
      </c>
      <c r="D59" s="8" t="s">
        <v>73</v>
      </c>
      <c r="E59" s="7" t="s">
        <v>62</v>
      </c>
      <c r="F59" s="8" t="s">
        <v>63</v>
      </c>
      <c r="G59" s="9">
        <v>1000</v>
      </c>
    </row>
    <row r="60" spans="1:7" ht="45" x14ac:dyDescent="0.2">
      <c r="A60" s="46"/>
      <c r="B60" s="64"/>
      <c r="C60" s="7" t="s">
        <v>72</v>
      </c>
      <c r="D60" s="8" t="s">
        <v>73</v>
      </c>
      <c r="E60" s="7" t="s">
        <v>64</v>
      </c>
      <c r="F60" s="8" t="s">
        <v>65</v>
      </c>
      <c r="G60" s="9">
        <v>134000</v>
      </c>
    </row>
    <row r="61" spans="1:7" ht="45" x14ac:dyDescent="0.2">
      <c r="A61" s="46"/>
      <c r="B61" s="64"/>
      <c r="C61" s="7" t="s">
        <v>72</v>
      </c>
      <c r="D61" s="8" t="s">
        <v>73</v>
      </c>
      <c r="E61" s="7" t="s">
        <v>24</v>
      </c>
      <c r="F61" s="8" t="s">
        <v>25</v>
      </c>
      <c r="G61" s="9">
        <v>404000</v>
      </c>
    </row>
    <row r="62" spans="1:7" x14ac:dyDescent="0.2">
      <c r="A62" s="46"/>
      <c r="B62" s="64"/>
      <c r="C62" s="7" t="s">
        <v>74</v>
      </c>
      <c r="D62" s="8" t="s">
        <v>75</v>
      </c>
      <c r="E62" s="7" t="s">
        <v>76</v>
      </c>
      <c r="F62" s="8" t="s">
        <v>77</v>
      </c>
      <c r="G62" s="9">
        <v>300000</v>
      </c>
    </row>
    <row r="63" spans="1:7" ht="22.5" x14ac:dyDescent="0.2">
      <c r="A63" s="46"/>
      <c r="B63" s="64"/>
      <c r="C63" s="7" t="s">
        <v>78</v>
      </c>
      <c r="D63" s="8" t="s">
        <v>79</v>
      </c>
      <c r="E63" s="7" t="s">
        <v>24</v>
      </c>
      <c r="F63" s="8" t="s">
        <v>25</v>
      </c>
      <c r="G63" s="9">
        <v>500000</v>
      </c>
    </row>
    <row r="64" spans="1:7" ht="33.75" x14ac:dyDescent="0.2">
      <c r="A64" s="46"/>
      <c r="B64" s="64"/>
      <c r="C64" s="7" t="s">
        <v>80</v>
      </c>
      <c r="D64" s="8" t="s">
        <v>81</v>
      </c>
      <c r="E64" s="7" t="s">
        <v>24</v>
      </c>
      <c r="F64" s="8" t="s">
        <v>25</v>
      </c>
      <c r="G64" s="9">
        <v>80000</v>
      </c>
    </row>
    <row r="65" spans="1:9" ht="56.25" x14ac:dyDescent="0.2">
      <c r="A65" s="46"/>
      <c r="B65" s="64"/>
      <c r="C65" s="7" t="s">
        <v>80</v>
      </c>
      <c r="D65" s="8" t="s">
        <v>81</v>
      </c>
      <c r="E65" s="7" t="s">
        <v>82</v>
      </c>
      <c r="F65" s="8" t="s">
        <v>83</v>
      </c>
      <c r="G65" s="9">
        <v>20000</v>
      </c>
    </row>
    <row r="66" spans="1:9" ht="112.5" x14ac:dyDescent="0.2">
      <c r="A66" s="46"/>
      <c r="B66" s="64"/>
      <c r="C66" s="7" t="s">
        <v>261</v>
      </c>
      <c r="D66" s="10" t="s">
        <v>262</v>
      </c>
      <c r="E66" s="7" t="s">
        <v>14</v>
      </c>
      <c r="F66" s="8" t="s">
        <v>15</v>
      </c>
      <c r="G66" s="9">
        <v>1674500</v>
      </c>
    </row>
    <row r="67" spans="1:9" ht="112.5" x14ac:dyDescent="0.2">
      <c r="A67" s="46"/>
      <c r="B67" s="64"/>
      <c r="C67" s="7" t="s">
        <v>261</v>
      </c>
      <c r="D67" s="10" t="s">
        <v>262</v>
      </c>
      <c r="E67" s="7" t="s">
        <v>16</v>
      </c>
      <c r="F67" s="8" t="s">
        <v>17</v>
      </c>
      <c r="G67" s="9">
        <v>1000</v>
      </c>
    </row>
    <row r="68" spans="1:9" ht="112.5" x14ac:dyDescent="0.2">
      <c r="A68" s="46"/>
      <c r="B68" s="64"/>
      <c r="C68" s="7" t="s">
        <v>261</v>
      </c>
      <c r="D68" s="10" t="s">
        <v>262</v>
      </c>
      <c r="E68" s="7" t="s">
        <v>18</v>
      </c>
      <c r="F68" s="8" t="s">
        <v>19</v>
      </c>
      <c r="G68" s="9">
        <v>501300</v>
      </c>
    </row>
    <row r="69" spans="1:9" ht="112.5" x14ac:dyDescent="0.2">
      <c r="A69" s="46"/>
      <c r="B69" s="64"/>
      <c r="C69" s="7" t="s">
        <v>261</v>
      </c>
      <c r="D69" s="10" t="s">
        <v>262</v>
      </c>
      <c r="E69" s="7" t="s">
        <v>24</v>
      </c>
      <c r="F69" s="8" t="s">
        <v>25</v>
      </c>
      <c r="G69" s="9">
        <v>367900</v>
      </c>
    </row>
    <row r="70" spans="1:9" ht="22.5" x14ac:dyDescent="0.2">
      <c r="A70" s="47"/>
      <c r="B70" s="63"/>
      <c r="C70" s="34" t="s">
        <v>289</v>
      </c>
      <c r="D70" s="35" t="s">
        <v>287</v>
      </c>
      <c r="E70" s="34" t="s">
        <v>288</v>
      </c>
      <c r="F70" s="35" t="s">
        <v>25</v>
      </c>
      <c r="G70" s="36">
        <v>481300</v>
      </c>
    </row>
    <row r="71" spans="1:9" x14ac:dyDescent="0.2">
      <c r="A71" s="28" t="s">
        <v>58</v>
      </c>
      <c r="B71" s="29"/>
      <c r="C71" s="30"/>
      <c r="D71" s="29"/>
      <c r="E71" s="30"/>
      <c r="F71" s="29"/>
      <c r="G71" s="31">
        <f>SUM(G46:G70)</f>
        <v>16251000</v>
      </c>
      <c r="I71" s="27"/>
    </row>
    <row r="72" spans="1:9" ht="15.75" x14ac:dyDescent="0.2">
      <c r="A72" s="20" t="s">
        <v>263</v>
      </c>
      <c r="B72" s="43" t="s">
        <v>264</v>
      </c>
      <c r="C72" s="44"/>
      <c r="D72" s="44"/>
      <c r="E72" s="45"/>
      <c r="F72" s="21" t="s">
        <v>265</v>
      </c>
      <c r="G72" s="22">
        <f>G13+G18+G40+G43+G45+G71</f>
        <v>52048700</v>
      </c>
    </row>
    <row r="73" spans="1:9" ht="67.5" x14ac:dyDescent="0.2">
      <c r="A73" s="7" t="s">
        <v>84</v>
      </c>
      <c r="B73" s="32" t="s">
        <v>85</v>
      </c>
      <c r="C73" s="7" t="s">
        <v>86</v>
      </c>
      <c r="D73" s="8" t="s">
        <v>87</v>
      </c>
      <c r="E73" s="7" t="s">
        <v>56</v>
      </c>
      <c r="F73" s="8" t="s">
        <v>57</v>
      </c>
      <c r="G73" s="9">
        <v>50000</v>
      </c>
    </row>
    <row r="74" spans="1:9" x14ac:dyDescent="0.2">
      <c r="A74" s="16" t="s">
        <v>84</v>
      </c>
      <c r="B74" s="17"/>
      <c r="C74" s="18"/>
      <c r="D74" s="17"/>
      <c r="E74" s="18"/>
      <c r="F74" s="17"/>
      <c r="G74" s="19">
        <f>G73</f>
        <v>50000</v>
      </c>
    </row>
    <row r="75" spans="1:9" ht="15.75" x14ac:dyDescent="0.2">
      <c r="A75" s="20" t="s">
        <v>285</v>
      </c>
      <c r="B75" s="43" t="s">
        <v>286</v>
      </c>
      <c r="C75" s="44"/>
      <c r="D75" s="44"/>
      <c r="E75" s="45"/>
      <c r="F75" s="21" t="s">
        <v>265</v>
      </c>
      <c r="G75" s="22">
        <f>G74</f>
        <v>50000</v>
      </c>
    </row>
    <row r="76" spans="1:9" ht="84.75" x14ac:dyDescent="0.2">
      <c r="A76" s="7" t="s">
        <v>88</v>
      </c>
      <c r="B76" s="33" t="s">
        <v>89</v>
      </c>
      <c r="C76" s="7" t="s">
        <v>90</v>
      </c>
      <c r="D76" s="8" t="s">
        <v>91</v>
      </c>
      <c r="E76" s="7" t="s">
        <v>24</v>
      </c>
      <c r="F76" s="8" t="s">
        <v>25</v>
      </c>
      <c r="G76" s="9">
        <v>88900</v>
      </c>
    </row>
    <row r="77" spans="1:9" x14ac:dyDescent="0.2">
      <c r="A77" s="28" t="s">
        <v>88</v>
      </c>
      <c r="B77" s="29"/>
      <c r="C77" s="30"/>
      <c r="D77" s="29"/>
      <c r="E77" s="30"/>
      <c r="F77" s="29"/>
      <c r="G77" s="31">
        <f>G76</f>
        <v>88900</v>
      </c>
    </row>
    <row r="78" spans="1:9" ht="67.5" x14ac:dyDescent="0.2">
      <c r="A78" s="7" t="s">
        <v>92</v>
      </c>
      <c r="B78" s="32" t="s">
        <v>93</v>
      </c>
      <c r="C78" s="7" t="s">
        <v>94</v>
      </c>
      <c r="D78" s="8" t="s">
        <v>95</v>
      </c>
      <c r="E78" s="7" t="s">
        <v>96</v>
      </c>
      <c r="F78" s="8" t="s">
        <v>97</v>
      </c>
      <c r="G78" s="9">
        <v>3800000</v>
      </c>
    </row>
    <row r="79" spans="1:9" x14ac:dyDescent="0.2">
      <c r="A79" s="16" t="s">
        <v>92</v>
      </c>
      <c r="B79" s="17"/>
      <c r="C79" s="18"/>
      <c r="D79" s="17"/>
      <c r="E79" s="18"/>
      <c r="F79" s="17"/>
      <c r="G79" s="19">
        <f>G78</f>
        <v>3800000</v>
      </c>
    </row>
    <row r="80" spans="1:9" ht="33.75" x14ac:dyDescent="0.2">
      <c r="A80" s="48" t="s">
        <v>98</v>
      </c>
      <c r="B80" s="62" t="s">
        <v>99</v>
      </c>
      <c r="C80" s="7" t="s">
        <v>100</v>
      </c>
      <c r="D80" s="8" t="s">
        <v>101</v>
      </c>
      <c r="E80" s="7" t="s">
        <v>102</v>
      </c>
      <c r="F80" s="8" t="s">
        <v>103</v>
      </c>
      <c r="G80" s="9">
        <v>12000</v>
      </c>
    </row>
    <row r="81" spans="1:7" ht="45" x14ac:dyDescent="0.2">
      <c r="A81" s="47"/>
      <c r="B81" s="63"/>
      <c r="C81" s="7" t="s">
        <v>104</v>
      </c>
      <c r="D81" s="8" t="s">
        <v>105</v>
      </c>
      <c r="E81" s="7" t="s">
        <v>102</v>
      </c>
      <c r="F81" s="8" t="s">
        <v>103</v>
      </c>
      <c r="G81" s="9">
        <v>12037000</v>
      </c>
    </row>
    <row r="82" spans="1:7" x14ac:dyDescent="0.2">
      <c r="A82" s="28" t="s">
        <v>98</v>
      </c>
      <c r="B82" s="29"/>
      <c r="C82" s="30"/>
      <c r="D82" s="29"/>
      <c r="E82" s="30"/>
      <c r="F82" s="29"/>
      <c r="G82" s="31">
        <f>SUM(G80:G81)</f>
        <v>12049000</v>
      </c>
    </row>
    <row r="83" spans="1:7" ht="15.75" x14ac:dyDescent="0.2">
      <c r="A83" s="20" t="s">
        <v>266</v>
      </c>
      <c r="B83" s="43" t="s">
        <v>267</v>
      </c>
      <c r="C83" s="44"/>
      <c r="D83" s="44"/>
      <c r="E83" s="45"/>
      <c r="F83" s="21" t="s">
        <v>265</v>
      </c>
      <c r="G83" s="22">
        <f>G77+G79+G82</f>
        <v>15937900</v>
      </c>
    </row>
    <row r="84" spans="1:7" ht="56.25" x14ac:dyDescent="0.2">
      <c r="A84" s="48" t="s">
        <v>106</v>
      </c>
      <c r="B84" s="49" t="s">
        <v>107</v>
      </c>
      <c r="C84" s="7" t="s">
        <v>108</v>
      </c>
      <c r="D84" s="8" t="s">
        <v>109</v>
      </c>
      <c r="E84" s="7" t="s">
        <v>102</v>
      </c>
      <c r="F84" s="8" t="s">
        <v>103</v>
      </c>
      <c r="G84" s="9">
        <v>3497800</v>
      </c>
    </row>
    <row r="85" spans="1:7" ht="33.75" x14ac:dyDescent="0.2">
      <c r="A85" s="47"/>
      <c r="B85" s="67"/>
      <c r="C85" s="7" t="s">
        <v>110</v>
      </c>
      <c r="D85" s="8" t="s">
        <v>111</v>
      </c>
      <c r="E85" s="7" t="s">
        <v>102</v>
      </c>
      <c r="F85" s="8" t="s">
        <v>103</v>
      </c>
      <c r="G85" s="9">
        <v>600000</v>
      </c>
    </row>
    <row r="86" spans="1:7" x14ac:dyDescent="0.2">
      <c r="A86" s="16" t="s">
        <v>106</v>
      </c>
      <c r="B86" s="17"/>
      <c r="C86" s="18"/>
      <c r="D86" s="17"/>
      <c r="E86" s="18"/>
      <c r="F86" s="17"/>
      <c r="G86" s="19">
        <f>SUM(G84:G85)</f>
        <v>4097800</v>
      </c>
    </row>
    <row r="87" spans="1:7" ht="15.75" x14ac:dyDescent="0.2">
      <c r="A87" s="20" t="s">
        <v>268</v>
      </c>
      <c r="B87" s="43" t="s">
        <v>269</v>
      </c>
      <c r="C87" s="44"/>
      <c r="D87" s="44"/>
      <c r="E87" s="45"/>
      <c r="F87" s="21"/>
      <c r="G87" s="22">
        <f>G86</f>
        <v>4097800</v>
      </c>
    </row>
    <row r="88" spans="1:7" ht="67.5" x14ac:dyDescent="0.2">
      <c r="A88" s="7" t="s">
        <v>112</v>
      </c>
      <c r="B88" s="33" t="s">
        <v>113</v>
      </c>
      <c r="C88" s="7" t="s">
        <v>114</v>
      </c>
      <c r="D88" s="8" t="s">
        <v>115</v>
      </c>
      <c r="E88" s="7" t="s">
        <v>116</v>
      </c>
      <c r="F88" s="8" t="s">
        <v>117</v>
      </c>
      <c r="G88" s="9">
        <v>910000</v>
      </c>
    </row>
    <row r="89" spans="1:7" x14ac:dyDescent="0.2">
      <c r="A89" s="28" t="s">
        <v>112</v>
      </c>
      <c r="B89" s="29"/>
      <c r="C89" s="30"/>
      <c r="D89" s="29"/>
      <c r="E89" s="30"/>
      <c r="F89" s="29"/>
      <c r="G89" s="31">
        <f>G88</f>
        <v>910000</v>
      </c>
    </row>
    <row r="90" spans="1:7" ht="15.75" x14ac:dyDescent="0.2">
      <c r="A90" s="20" t="s">
        <v>270</v>
      </c>
      <c r="B90" s="43" t="s">
        <v>271</v>
      </c>
      <c r="C90" s="44"/>
      <c r="D90" s="44"/>
      <c r="E90" s="45"/>
      <c r="F90" s="21" t="s">
        <v>265</v>
      </c>
      <c r="G90" s="22">
        <f>G89</f>
        <v>910000</v>
      </c>
    </row>
    <row r="91" spans="1:7" ht="78.75" x14ac:dyDescent="0.2">
      <c r="A91" s="48" t="s">
        <v>118</v>
      </c>
      <c r="B91" s="49" t="s">
        <v>119</v>
      </c>
      <c r="C91" s="7" t="s">
        <v>120</v>
      </c>
      <c r="D91" s="8" t="s">
        <v>121</v>
      </c>
      <c r="E91" s="7" t="s">
        <v>116</v>
      </c>
      <c r="F91" s="8" t="s">
        <v>117</v>
      </c>
      <c r="G91" s="9">
        <v>25833000</v>
      </c>
    </row>
    <row r="92" spans="1:7" ht="78.75" x14ac:dyDescent="0.2">
      <c r="A92" s="46"/>
      <c r="B92" s="50"/>
      <c r="C92" s="7" t="s">
        <v>122</v>
      </c>
      <c r="D92" s="8" t="s">
        <v>123</v>
      </c>
      <c r="E92" s="7" t="s">
        <v>116</v>
      </c>
      <c r="F92" s="8" t="s">
        <v>117</v>
      </c>
      <c r="G92" s="9">
        <v>8611000</v>
      </c>
    </row>
    <row r="93" spans="1:7" ht="78.75" x14ac:dyDescent="0.2">
      <c r="A93" s="46"/>
      <c r="B93" s="50"/>
      <c r="C93" s="7" t="s">
        <v>124</v>
      </c>
      <c r="D93" s="8" t="s">
        <v>125</v>
      </c>
      <c r="E93" s="7" t="s">
        <v>116</v>
      </c>
      <c r="F93" s="8" t="s">
        <v>117</v>
      </c>
      <c r="G93" s="9">
        <v>320800</v>
      </c>
    </row>
    <row r="94" spans="1:7" ht="78.75" x14ac:dyDescent="0.2">
      <c r="A94" s="46"/>
      <c r="B94" s="50"/>
      <c r="C94" s="7" t="s">
        <v>126</v>
      </c>
      <c r="D94" s="8" t="s">
        <v>127</v>
      </c>
      <c r="E94" s="7" t="s">
        <v>116</v>
      </c>
      <c r="F94" s="8" t="s">
        <v>117</v>
      </c>
      <c r="G94" s="9">
        <v>7449300</v>
      </c>
    </row>
    <row r="95" spans="1:7" ht="78.75" x14ac:dyDescent="0.2">
      <c r="A95" s="46"/>
      <c r="B95" s="50"/>
      <c r="C95" s="7" t="s">
        <v>128</v>
      </c>
      <c r="D95" s="8" t="s">
        <v>129</v>
      </c>
      <c r="E95" s="7" t="s">
        <v>116</v>
      </c>
      <c r="F95" s="8" t="s">
        <v>117</v>
      </c>
      <c r="G95" s="9">
        <v>2613800</v>
      </c>
    </row>
    <row r="96" spans="1:7" ht="67.5" x14ac:dyDescent="0.2">
      <c r="A96" s="46"/>
      <c r="B96" s="50"/>
      <c r="C96" s="7" t="s">
        <v>130</v>
      </c>
      <c r="D96" s="8" t="s">
        <v>131</v>
      </c>
      <c r="E96" s="7" t="s">
        <v>116</v>
      </c>
      <c r="F96" s="8" t="s">
        <v>117</v>
      </c>
      <c r="G96" s="9">
        <v>392000</v>
      </c>
    </row>
    <row r="97" spans="1:7" ht="67.5" x14ac:dyDescent="0.2">
      <c r="A97" s="46"/>
      <c r="B97" s="50"/>
      <c r="C97" s="7" t="s">
        <v>132</v>
      </c>
      <c r="D97" s="8" t="s">
        <v>133</v>
      </c>
      <c r="E97" s="7" t="s">
        <v>116</v>
      </c>
      <c r="F97" s="8" t="s">
        <v>117</v>
      </c>
      <c r="G97" s="9">
        <v>98800</v>
      </c>
    </row>
    <row r="98" spans="1:7" ht="67.5" x14ac:dyDescent="0.2">
      <c r="A98" s="47"/>
      <c r="B98" s="51"/>
      <c r="C98" s="7" t="s">
        <v>134</v>
      </c>
      <c r="D98" s="8" t="s">
        <v>135</v>
      </c>
      <c r="E98" s="7" t="s">
        <v>116</v>
      </c>
      <c r="F98" s="8" t="s">
        <v>117</v>
      </c>
      <c r="G98" s="9">
        <v>27307000</v>
      </c>
    </row>
    <row r="99" spans="1:7" x14ac:dyDescent="0.2">
      <c r="A99" s="16" t="s">
        <v>118</v>
      </c>
      <c r="B99" s="17"/>
      <c r="C99" s="18"/>
      <c r="D99" s="17"/>
      <c r="E99" s="18"/>
      <c r="F99" s="17"/>
      <c r="G99" s="19">
        <f>SUM(G91:G98)</f>
        <v>72625700</v>
      </c>
    </row>
    <row r="100" spans="1:7" ht="90" x14ac:dyDescent="0.2">
      <c r="A100" s="48" t="s">
        <v>136</v>
      </c>
      <c r="B100" s="62" t="s">
        <v>137</v>
      </c>
      <c r="C100" s="7" t="s">
        <v>138</v>
      </c>
      <c r="D100" s="10" t="s">
        <v>139</v>
      </c>
      <c r="E100" s="7" t="s">
        <v>60</v>
      </c>
      <c r="F100" s="8" t="s">
        <v>61</v>
      </c>
      <c r="G100" s="9">
        <v>6663900</v>
      </c>
    </row>
    <row r="101" spans="1:7" ht="90" x14ac:dyDescent="0.2">
      <c r="A101" s="46"/>
      <c r="B101" s="64"/>
      <c r="C101" s="7" t="s">
        <v>138</v>
      </c>
      <c r="D101" s="10" t="s">
        <v>139</v>
      </c>
      <c r="E101" s="7" t="s">
        <v>64</v>
      </c>
      <c r="F101" s="8" t="s">
        <v>65</v>
      </c>
      <c r="G101" s="9">
        <v>2012800</v>
      </c>
    </row>
    <row r="102" spans="1:7" ht="90" x14ac:dyDescent="0.2">
      <c r="A102" s="46"/>
      <c r="B102" s="64"/>
      <c r="C102" s="7" t="s">
        <v>138</v>
      </c>
      <c r="D102" s="10" t="s">
        <v>139</v>
      </c>
      <c r="E102" s="7" t="s">
        <v>116</v>
      </c>
      <c r="F102" s="8" t="s">
        <v>117</v>
      </c>
      <c r="G102" s="9">
        <v>114105600</v>
      </c>
    </row>
    <row r="103" spans="1:7" ht="90" x14ac:dyDescent="0.2">
      <c r="A103" s="46"/>
      <c r="B103" s="64"/>
      <c r="C103" s="7" t="s">
        <v>140</v>
      </c>
      <c r="D103" s="8" t="s">
        <v>141</v>
      </c>
      <c r="E103" s="7" t="s">
        <v>60</v>
      </c>
      <c r="F103" s="8" t="s">
        <v>61</v>
      </c>
      <c r="G103" s="9">
        <v>1879500</v>
      </c>
    </row>
    <row r="104" spans="1:7" ht="90" x14ac:dyDescent="0.2">
      <c r="A104" s="46"/>
      <c r="B104" s="64"/>
      <c r="C104" s="7" t="s">
        <v>140</v>
      </c>
      <c r="D104" s="8" t="s">
        <v>141</v>
      </c>
      <c r="E104" s="7" t="s">
        <v>64</v>
      </c>
      <c r="F104" s="8" t="s">
        <v>65</v>
      </c>
      <c r="G104" s="9">
        <v>567900</v>
      </c>
    </row>
    <row r="105" spans="1:7" ht="90" x14ac:dyDescent="0.2">
      <c r="A105" s="46"/>
      <c r="B105" s="64"/>
      <c r="C105" s="7" t="s">
        <v>140</v>
      </c>
      <c r="D105" s="8" t="s">
        <v>141</v>
      </c>
      <c r="E105" s="7" t="s">
        <v>116</v>
      </c>
      <c r="F105" s="8" t="s">
        <v>117</v>
      </c>
      <c r="G105" s="9">
        <v>34245600</v>
      </c>
    </row>
    <row r="106" spans="1:7" ht="78.75" x14ac:dyDescent="0.2">
      <c r="A106" s="46"/>
      <c r="B106" s="64"/>
      <c r="C106" s="7" t="s">
        <v>142</v>
      </c>
      <c r="D106" s="8" t="s">
        <v>143</v>
      </c>
      <c r="E106" s="7" t="s">
        <v>24</v>
      </c>
      <c r="F106" s="8" t="s">
        <v>25</v>
      </c>
      <c r="G106" s="9">
        <v>230800</v>
      </c>
    </row>
    <row r="107" spans="1:7" ht="78.75" x14ac:dyDescent="0.2">
      <c r="A107" s="46"/>
      <c r="B107" s="64"/>
      <c r="C107" s="7" t="s">
        <v>142</v>
      </c>
      <c r="D107" s="8" t="s">
        <v>143</v>
      </c>
      <c r="E107" s="7" t="s">
        <v>116</v>
      </c>
      <c r="F107" s="8" t="s">
        <v>117</v>
      </c>
      <c r="G107" s="9">
        <v>2959400</v>
      </c>
    </row>
    <row r="108" spans="1:7" ht="67.5" x14ac:dyDescent="0.2">
      <c r="A108" s="46"/>
      <c r="B108" s="64"/>
      <c r="C108" s="7" t="s">
        <v>144</v>
      </c>
      <c r="D108" s="8" t="s">
        <v>145</v>
      </c>
      <c r="E108" s="7" t="s">
        <v>24</v>
      </c>
      <c r="F108" s="8" t="s">
        <v>25</v>
      </c>
      <c r="G108" s="9">
        <v>117400</v>
      </c>
    </row>
    <row r="109" spans="1:7" ht="67.5" x14ac:dyDescent="0.2">
      <c r="A109" s="46"/>
      <c r="B109" s="64"/>
      <c r="C109" s="7" t="s">
        <v>144</v>
      </c>
      <c r="D109" s="8" t="s">
        <v>145</v>
      </c>
      <c r="E109" s="7" t="s">
        <v>116</v>
      </c>
      <c r="F109" s="8" t="s">
        <v>117</v>
      </c>
      <c r="G109" s="9">
        <v>6818600</v>
      </c>
    </row>
    <row r="110" spans="1:7" ht="45" x14ac:dyDescent="0.2">
      <c r="A110" s="46"/>
      <c r="B110" s="64"/>
      <c r="C110" s="7" t="s">
        <v>132</v>
      </c>
      <c r="D110" s="8" t="s">
        <v>133</v>
      </c>
      <c r="E110" s="7" t="s">
        <v>60</v>
      </c>
      <c r="F110" s="8" t="s">
        <v>61</v>
      </c>
      <c r="G110" s="9">
        <v>60000</v>
      </c>
    </row>
    <row r="111" spans="1:7" ht="45" x14ac:dyDescent="0.2">
      <c r="A111" s="46"/>
      <c r="B111" s="64"/>
      <c r="C111" s="7" t="s">
        <v>132</v>
      </c>
      <c r="D111" s="8" t="s">
        <v>133</v>
      </c>
      <c r="E111" s="7" t="s">
        <v>64</v>
      </c>
      <c r="F111" s="8" t="s">
        <v>65</v>
      </c>
      <c r="G111" s="9">
        <v>18080</v>
      </c>
    </row>
    <row r="112" spans="1:7" ht="45" x14ac:dyDescent="0.2">
      <c r="A112" s="46"/>
      <c r="B112" s="64"/>
      <c r="C112" s="7" t="s">
        <v>132</v>
      </c>
      <c r="D112" s="8" t="s">
        <v>133</v>
      </c>
      <c r="E112" s="7" t="s">
        <v>24</v>
      </c>
      <c r="F112" s="8" t="s">
        <v>25</v>
      </c>
      <c r="G112" s="9">
        <v>4920</v>
      </c>
    </row>
    <row r="113" spans="1:7" ht="67.5" x14ac:dyDescent="0.2">
      <c r="A113" s="46"/>
      <c r="B113" s="64"/>
      <c r="C113" s="7" t="s">
        <v>132</v>
      </c>
      <c r="D113" s="8" t="s">
        <v>133</v>
      </c>
      <c r="E113" s="7" t="s">
        <v>116</v>
      </c>
      <c r="F113" s="8" t="s">
        <v>117</v>
      </c>
      <c r="G113" s="9">
        <v>834000</v>
      </c>
    </row>
    <row r="114" spans="1:7" ht="22.5" x14ac:dyDescent="0.2">
      <c r="A114" s="46"/>
      <c r="B114" s="64"/>
      <c r="C114" s="7" t="s">
        <v>134</v>
      </c>
      <c r="D114" s="8" t="s">
        <v>135</v>
      </c>
      <c r="E114" s="7" t="s">
        <v>62</v>
      </c>
      <c r="F114" s="8" t="s">
        <v>63</v>
      </c>
      <c r="G114" s="9">
        <v>6000</v>
      </c>
    </row>
    <row r="115" spans="1:7" ht="22.5" x14ac:dyDescent="0.2">
      <c r="A115" s="46"/>
      <c r="B115" s="64"/>
      <c r="C115" s="7" t="s">
        <v>134</v>
      </c>
      <c r="D115" s="8" t="s">
        <v>135</v>
      </c>
      <c r="E115" s="7" t="s">
        <v>24</v>
      </c>
      <c r="F115" s="8" t="s">
        <v>25</v>
      </c>
      <c r="G115" s="9">
        <v>2414500</v>
      </c>
    </row>
    <row r="116" spans="1:7" ht="67.5" x14ac:dyDescent="0.2">
      <c r="A116" s="46"/>
      <c r="B116" s="64"/>
      <c r="C116" s="7" t="s">
        <v>134</v>
      </c>
      <c r="D116" s="8" t="s">
        <v>135</v>
      </c>
      <c r="E116" s="7" t="s">
        <v>116</v>
      </c>
      <c r="F116" s="8" t="s">
        <v>117</v>
      </c>
      <c r="G116" s="9">
        <v>23077500</v>
      </c>
    </row>
    <row r="117" spans="1:7" ht="22.5" x14ac:dyDescent="0.2">
      <c r="A117" s="46"/>
      <c r="B117" s="64"/>
      <c r="C117" s="7" t="s">
        <v>134</v>
      </c>
      <c r="D117" s="8" t="s">
        <v>135</v>
      </c>
      <c r="E117" s="7" t="s">
        <v>36</v>
      </c>
      <c r="F117" s="8" t="s">
        <v>37</v>
      </c>
      <c r="G117" s="9">
        <v>29000</v>
      </c>
    </row>
    <row r="118" spans="1:7" ht="22.5" x14ac:dyDescent="0.2">
      <c r="A118" s="46"/>
      <c r="B118" s="64"/>
      <c r="C118" s="7" t="s">
        <v>134</v>
      </c>
      <c r="D118" s="8" t="s">
        <v>135</v>
      </c>
      <c r="E118" s="7" t="s">
        <v>38</v>
      </c>
      <c r="F118" s="8" t="s">
        <v>39</v>
      </c>
      <c r="G118" s="9">
        <v>3000</v>
      </c>
    </row>
    <row r="119" spans="1:7" ht="33.75" x14ac:dyDescent="0.2">
      <c r="A119" s="46"/>
      <c r="B119" s="64"/>
      <c r="C119" s="7" t="s">
        <v>146</v>
      </c>
      <c r="D119" s="8" t="s">
        <v>147</v>
      </c>
      <c r="E119" s="7" t="s">
        <v>24</v>
      </c>
      <c r="F119" s="8" t="s">
        <v>25</v>
      </c>
      <c r="G119" s="9">
        <v>62800</v>
      </c>
    </row>
    <row r="120" spans="1:7" ht="67.5" x14ac:dyDescent="0.2">
      <c r="A120" s="47"/>
      <c r="B120" s="63"/>
      <c r="C120" s="7" t="s">
        <v>146</v>
      </c>
      <c r="D120" s="8" t="s">
        <v>147</v>
      </c>
      <c r="E120" s="7" t="s">
        <v>116</v>
      </c>
      <c r="F120" s="8" t="s">
        <v>117</v>
      </c>
      <c r="G120" s="9">
        <v>2667400</v>
      </c>
    </row>
    <row r="121" spans="1:7" x14ac:dyDescent="0.2">
      <c r="A121" s="28" t="s">
        <v>136</v>
      </c>
      <c r="B121" s="29"/>
      <c r="C121" s="30"/>
      <c r="D121" s="29"/>
      <c r="E121" s="30"/>
      <c r="F121" s="29"/>
      <c r="G121" s="31">
        <f>SUM(G100:G120)</f>
        <v>198778700</v>
      </c>
    </row>
    <row r="122" spans="1:7" ht="67.5" x14ac:dyDescent="0.2">
      <c r="A122" s="48" t="s">
        <v>148</v>
      </c>
      <c r="B122" s="49" t="s">
        <v>149</v>
      </c>
      <c r="C122" s="7" t="s">
        <v>150</v>
      </c>
      <c r="D122" s="8" t="s">
        <v>151</v>
      </c>
      <c r="E122" s="7" t="s">
        <v>116</v>
      </c>
      <c r="F122" s="8" t="s">
        <v>117</v>
      </c>
      <c r="G122" s="9">
        <v>11533400</v>
      </c>
    </row>
    <row r="123" spans="1:7" ht="67.5" x14ac:dyDescent="0.2">
      <c r="A123" s="46"/>
      <c r="B123" s="50"/>
      <c r="C123" s="7" t="s">
        <v>152</v>
      </c>
      <c r="D123" s="8" t="s">
        <v>153</v>
      </c>
      <c r="E123" s="7" t="s">
        <v>116</v>
      </c>
      <c r="F123" s="8" t="s">
        <v>117</v>
      </c>
      <c r="G123" s="9">
        <v>5403700</v>
      </c>
    </row>
    <row r="124" spans="1:7" ht="67.5" x14ac:dyDescent="0.2">
      <c r="A124" s="46"/>
      <c r="B124" s="50"/>
      <c r="C124" s="7" t="s">
        <v>154</v>
      </c>
      <c r="D124" s="8" t="s">
        <v>155</v>
      </c>
      <c r="E124" s="7" t="s">
        <v>116</v>
      </c>
      <c r="F124" s="8" t="s">
        <v>117</v>
      </c>
      <c r="G124" s="9">
        <v>9338900</v>
      </c>
    </row>
    <row r="125" spans="1:7" ht="67.5" x14ac:dyDescent="0.2">
      <c r="A125" s="46"/>
      <c r="B125" s="50"/>
      <c r="C125" s="7" t="s">
        <v>156</v>
      </c>
      <c r="D125" s="8" t="s">
        <v>157</v>
      </c>
      <c r="E125" s="7" t="s">
        <v>116</v>
      </c>
      <c r="F125" s="8" t="s">
        <v>117</v>
      </c>
      <c r="G125" s="9">
        <v>4092000</v>
      </c>
    </row>
    <row r="126" spans="1:7" ht="67.5" x14ac:dyDescent="0.2">
      <c r="A126" s="46"/>
      <c r="B126" s="50"/>
      <c r="C126" s="7" t="s">
        <v>158</v>
      </c>
      <c r="D126" s="8" t="s">
        <v>159</v>
      </c>
      <c r="E126" s="7" t="s">
        <v>116</v>
      </c>
      <c r="F126" s="8" t="s">
        <v>117</v>
      </c>
      <c r="G126" s="9">
        <v>167000</v>
      </c>
    </row>
    <row r="127" spans="1:7" ht="67.5" x14ac:dyDescent="0.2">
      <c r="A127" s="47"/>
      <c r="B127" s="51"/>
      <c r="C127" s="7" t="s">
        <v>160</v>
      </c>
      <c r="D127" s="8" t="s">
        <v>161</v>
      </c>
      <c r="E127" s="7" t="s">
        <v>116</v>
      </c>
      <c r="F127" s="8" t="s">
        <v>117</v>
      </c>
      <c r="G127" s="9">
        <v>20000</v>
      </c>
    </row>
    <row r="128" spans="1:7" x14ac:dyDescent="0.2">
      <c r="A128" s="16" t="s">
        <v>148</v>
      </c>
      <c r="B128" s="17"/>
      <c r="C128" s="18"/>
      <c r="D128" s="17"/>
      <c r="E128" s="18"/>
      <c r="F128" s="17"/>
      <c r="G128" s="19">
        <f>SUM(G122:G127)</f>
        <v>30555000</v>
      </c>
    </row>
    <row r="129" spans="1:7" ht="56.25" x14ac:dyDescent="0.2">
      <c r="A129" s="48" t="s">
        <v>162</v>
      </c>
      <c r="B129" s="62" t="s">
        <v>163</v>
      </c>
      <c r="C129" s="7" t="s">
        <v>164</v>
      </c>
      <c r="D129" s="8" t="s">
        <v>165</v>
      </c>
      <c r="E129" s="7" t="s">
        <v>24</v>
      </c>
      <c r="F129" s="8" t="s">
        <v>25</v>
      </c>
      <c r="G129" s="9">
        <v>15300</v>
      </c>
    </row>
    <row r="130" spans="1:7" ht="67.5" x14ac:dyDescent="0.2">
      <c r="A130" s="46"/>
      <c r="B130" s="64"/>
      <c r="C130" s="7" t="s">
        <v>166</v>
      </c>
      <c r="D130" s="8" t="s">
        <v>165</v>
      </c>
      <c r="E130" s="7" t="s">
        <v>116</v>
      </c>
      <c r="F130" s="8" t="s">
        <v>117</v>
      </c>
      <c r="G130" s="9">
        <v>749700</v>
      </c>
    </row>
    <row r="131" spans="1:7" ht="67.5" x14ac:dyDescent="0.2">
      <c r="A131" s="46"/>
      <c r="B131" s="64"/>
      <c r="C131" s="7" t="s">
        <v>167</v>
      </c>
      <c r="D131" s="8" t="s">
        <v>168</v>
      </c>
      <c r="E131" s="7" t="s">
        <v>24</v>
      </c>
      <c r="F131" s="8" t="s">
        <v>25</v>
      </c>
      <c r="G131" s="9">
        <v>38000</v>
      </c>
    </row>
    <row r="132" spans="1:7" ht="45" x14ac:dyDescent="0.2">
      <c r="A132" s="46"/>
      <c r="B132" s="64"/>
      <c r="C132" s="7" t="s">
        <v>169</v>
      </c>
      <c r="D132" s="8" t="s">
        <v>170</v>
      </c>
      <c r="E132" s="7" t="s">
        <v>24</v>
      </c>
      <c r="F132" s="8" t="s">
        <v>25</v>
      </c>
      <c r="G132" s="9">
        <v>5000</v>
      </c>
    </row>
    <row r="133" spans="1:7" ht="45" x14ac:dyDescent="0.2">
      <c r="A133" s="46"/>
      <c r="B133" s="64"/>
      <c r="C133" s="7" t="s">
        <v>171</v>
      </c>
      <c r="D133" s="8" t="s">
        <v>172</v>
      </c>
      <c r="E133" s="7" t="s">
        <v>24</v>
      </c>
      <c r="F133" s="8" t="s">
        <v>25</v>
      </c>
      <c r="G133" s="9">
        <v>10000</v>
      </c>
    </row>
    <row r="134" spans="1:7" ht="67.5" x14ac:dyDescent="0.2">
      <c r="A134" s="46"/>
      <c r="B134" s="64"/>
      <c r="C134" s="7" t="s">
        <v>68</v>
      </c>
      <c r="D134" s="8" t="s">
        <v>69</v>
      </c>
      <c r="E134" s="7" t="s">
        <v>24</v>
      </c>
      <c r="F134" s="8" t="s">
        <v>25</v>
      </c>
      <c r="G134" s="9">
        <v>10000</v>
      </c>
    </row>
    <row r="135" spans="1:7" ht="56.25" x14ac:dyDescent="0.2">
      <c r="A135" s="46"/>
      <c r="B135" s="64"/>
      <c r="C135" s="7" t="s">
        <v>173</v>
      </c>
      <c r="D135" s="8" t="s">
        <v>174</v>
      </c>
      <c r="E135" s="7" t="s">
        <v>24</v>
      </c>
      <c r="F135" s="8" t="s">
        <v>25</v>
      </c>
      <c r="G135" s="9">
        <v>32515</v>
      </c>
    </row>
    <row r="136" spans="1:7" ht="67.5" x14ac:dyDescent="0.2">
      <c r="A136" s="46"/>
      <c r="B136" s="64"/>
      <c r="C136" s="7" t="s">
        <v>173</v>
      </c>
      <c r="D136" s="8" t="s">
        <v>174</v>
      </c>
      <c r="E136" s="7" t="s">
        <v>116</v>
      </c>
      <c r="F136" s="8" t="s">
        <v>117</v>
      </c>
      <c r="G136" s="9">
        <v>37485</v>
      </c>
    </row>
    <row r="137" spans="1:7" ht="45" x14ac:dyDescent="0.2">
      <c r="A137" s="46"/>
      <c r="B137" s="64"/>
      <c r="C137" s="7" t="s">
        <v>175</v>
      </c>
      <c r="D137" s="8" t="s">
        <v>176</v>
      </c>
      <c r="E137" s="7" t="s">
        <v>24</v>
      </c>
      <c r="F137" s="8" t="s">
        <v>25</v>
      </c>
      <c r="G137" s="9">
        <v>185000</v>
      </c>
    </row>
    <row r="138" spans="1:7" ht="67.5" x14ac:dyDescent="0.2">
      <c r="A138" s="47"/>
      <c r="B138" s="63"/>
      <c r="C138" s="7" t="s">
        <v>160</v>
      </c>
      <c r="D138" s="8" t="s">
        <v>161</v>
      </c>
      <c r="E138" s="7" t="s">
        <v>24</v>
      </c>
      <c r="F138" s="8" t="s">
        <v>25</v>
      </c>
      <c r="G138" s="9">
        <v>50000</v>
      </c>
    </row>
    <row r="139" spans="1:7" x14ac:dyDescent="0.2">
      <c r="A139" s="28" t="s">
        <v>162</v>
      </c>
      <c r="B139" s="29"/>
      <c r="C139" s="30"/>
      <c r="D139" s="29"/>
      <c r="E139" s="30"/>
      <c r="F139" s="29"/>
      <c r="G139" s="31">
        <f>SUM(G129:G138)</f>
        <v>1133000</v>
      </c>
    </row>
    <row r="140" spans="1:7" ht="78.75" x14ac:dyDescent="0.2">
      <c r="A140" s="48" t="s">
        <v>177</v>
      </c>
      <c r="B140" s="49" t="s">
        <v>178</v>
      </c>
      <c r="C140" s="7" t="s">
        <v>34</v>
      </c>
      <c r="D140" s="8" t="s">
        <v>35</v>
      </c>
      <c r="E140" s="7" t="s">
        <v>60</v>
      </c>
      <c r="F140" s="8" t="s">
        <v>61</v>
      </c>
      <c r="G140" s="9">
        <v>7705000</v>
      </c>
    </row>
    <row r="141" spans="1:7" ht="78.75" x14ac:dyDescent="0.2">
      <c r="A141" s="46"/>
      <c r="B141" s="50"/>
      <c r="C141" s="7" t="s">
        <v>34</v>
      </c>
      <c r="D141" s="8" t="s">
        <v>35</v>
      </c>
      <c r="E141" s="7" t="s">
        <v>62</v>
      </c>
      <c r="F141" s="8" t="s">
        <v>63</v>
      </c>
      <c r="G141" s="9">
        <v>6000</v>
      </c>
    </row>
    <row r="142" spans="1:7" ht="78.75" x14ac:dyDescent="0.2">
      <c r="A142" s="46"/>
      <c r="B142" s="50"/>
      <c r="C142" s="7" t="s">
        <v>34</v>
      </c>
      <c r="D142" s="8" t="s">
        <v>35</v>
      </c>
      <c r="E142" s="7" t="s">
        <v>64</v>
      </c>
      <c r="F142" s="8" t="s">
        <v>65</v>
      </c>
      <c r="G142" s="9">
        <v>2018000</v>
      </c>
    </row>
    <row r="143" spans="1:7" ht="78.75" x14ac:dyDescent="0.2">
      <c r="A143" s="46"/>
      <c r="B143" s="50"/>
      <c r="C143" s="7" t="s">
        <v>34</v>
      </c>
      <c r="D143" s="8" t="s">
        <v>35</v>
      </c>
      <c r="E143" s="7" t="s">
        <v>24</v>
      </c>
      <c r="F143" s="8" t="s">
        <v>25</v>
      </c>
      <c r="G143" s="9">
        <v>771000</v>
      </c>
    </row>
    <row r="144" spans="1:7" ht="67.5" x14ac:dyDescent="0.2">
      <c r="A144" s="46"/>
      <c r="B144" s="50"/>
      <c r="C144" s="7" t="s">
        <v>167</v>
      </c>
      <c r="D144" s="8" t="s">
        <v>168</v>
      </c>
      <c r="E144" s="7" t="s">
        <v>24</v>
      </c>
      <c r="F144" s="8" t="s">
        <v>25</v>
      </c>
      <c r="G144" s="9">
        <v>24000</v>
      </c>
    </row>
    <row r="145" spans="1:7" ht="45" x14ac:dyDescent="0.2">
      <c r="A145" s="46"/>
      <c r="B145" s="50"/>
      <c r="C145" s="7" t="s">
        <v>169</v>
      </c>
      <c r="D145" s="8" t="s">
        <v>170</v>
      </c>
      <c r="E145" s="7" t="s">
        <v>24</v>
      </c>
      <c r="F145" s="8" t="s">
        <v>25</v>
      </c>
      <c r="G145" s="9">
        <v>5000</v>
      </c>
    </row>
    <row r="146" spans="1:7" ht="45" x14ac:dyDescent="0.2">
      <c r="A146" s="46"/>
      <c r="B146" s="50"/>
      <c r="C146" s="7" t="s">
        <v>171</v>
      </c>
      <c r="D146" s="8" t="s">
        <v>172</v>
      </c>
      <c r="E146" s="7" t="s">
        <v>24</v>
      </c>
      <c r="F146" s="8" t="s">
        <v>25</v>
      </c>
      <c r="G146" s="9">
        <v>26000</v>
      </c>
    </row>
    <row r="147" spans="1:7" ht="67.5" x14ac:dyDescent="0.2">
      <c r="A147" s="46"/>
      <c r="B147" s="50"/>
      <c r="C147" s="7" t="s">
        <v>68</v>
      </c>
      <c r="D147" s="8" t="s">
        <v>69</v>
      </c>
      <c r="E147" s="7" t="s">
        <v>24</v>
      </c>
      <c r="F147" s="8" t="s">
        <v>25</v>
      </c>
      <c r="G147" s="9">
        <v>35000</v>
      </c>
    </row>
    <row r="148" spans="1:7" ht="45" x14ac:dyDescent="0.2">
      <c r="A148" s="46"/>
      <c r="B148" s="50"/>
      <c r="C148" s="7" t="s">
        <v>179</v>
      </c>
      <c r="D148" s="8" t="s">
        <v>180</v>
      </c>
      <c r="E148" s="7" t="s">
        <v>24</v>
      </c>
      <c r="F148" s="8" t="s">
        <v>25</v>
      </c>
      <c r="G148" s="9">
        <v>19000</v>
      </c>
    </row>
    <row r="149" spans="1:7" ht="33.75" x14ac:dyDescent="0.2">
      <c r="A149" s="46"/>
      <c r="B149" s="50"/>
      <c r="C149" s="7" t="s">
        <v>181</v>
      </c>
      <c r="D149" s="8" t="s">
        <v>182</v>
      </c>
      <c r="E149" s="7" t="s">
        <v>60</v>
      </c>
      <c r="F149" s="8" t="s">
        <v>61</v>
      </c>
      <c r="G149" s="9">
        <v>1475000</v>
      </c>
    </row>
    <row r="150" spans="1:7" ht="33.75" x14ac:dyDescent="0.2">
      <c r="A150" s="46"/>
      <c r="B150" s="50"/>
      <c r="C150" s="7" t="s">
        <v>181</v>
      </c>
      <c r="D150" s="8" t="s">
        <v>182</v>
      </c>
      <c r="E150" s="7" t="s">
        <v>62</v>
      </c>
      <c r="F150" s="8" t="s">
        <v>63</v>
      </c>
      <c r="G150" s="9">
        <v>15000</v>
      </c>
    </row>
    <row r="151" spans="1:7" ht="45" x14ac:dyDescent="0.2">
      <c r="A151" s="46"/>
      <c r="B151" s="50"/>
      <c r="C151" s="7" t="s">
        <v>181</v>
      </c>
      <c r="D151" s="8" t="s">
        <v>182</v>
      </c>
      <c r="E151" s="7" t="s">
        <v>64</v>
      </c>
      <c r="F151" s="8" t="s">
        <v>65</v>
      </c>
      <c r="G151" s="9">
        <v>451000</v>
      </c>
    </row>
    <row r="152" spans="1:7" ht="33.75" x14ac:dyDescent="0.2">
      <c r="A152" s="46"/>
      <c r="B152" s="50"/>
      <c r="C152" s="7" t="s">
        <v>181</v>
      </c>
      <c r="D152" s="8" t="s">
        <v>182</v>
      </c>
      <c r="E152" s="7" t="s">
        <v>24</v>
      </c>
      <c r="F152" s="8" t="s">
        <v>25</v>
      </c>
      <c r="G152" s="9">
        <v>120000</v>
      </c>
    </row>
    <row r="153" spans="1:7" ht="33.75" x14ac:dyDescent="0.2">
      <c r="A153" s="46"/>
      <c r="B153" s="50"/>
      <c r="C153" s="7" t="s">
        <v>183</v>
      </c>
      <c r="D153" s="8" t="s">
        <v>184</v>
      </c>
      <c r="E153" s="7" t="s">
        <v>60</v>
      </c>
      <c r="F153" s="8" t="s">
        <v>61</v>
      </c>
      <c r="G153" s="9">
        <v>2901000</v>
      </c>
    </row>
    <row r="154" spans="1:7" ht="45" x14ac:dyDescent="0.2">
      <c r="A154" s="46"/>
      <c r="B154" s="50"/>
      <c r="C154" s="7" t="s">
        <v>183</v>
      </c>
      <c r="D154" s="8" t="s">
        <v>184</v>
      </c>
      <c r="E154" s="7" t="s">
        <v>64</v>
      </c>
      <c r="F154" s="8" t="s">
        <v>65</v>
      </c>
      <c r="G154" s="9">
        <v>877000</v>
      </c>
    </row>
    <row r="155" spans="1:7" ht="33.75" x14ac:dyDescent="0.2">
      <c r="A155" s="47"/>
      <c r="B155" s="51"/>
      <c r="C155" s="7" t="s">
        <v>183</v>
      </c>
      <c r="D155" s="8" t="s">
        <v>184</v>
      </c>
      <c r="E155" s="7" t="s">
        <v>24</v>
      </c>
      <c r="F155" s="8" t="s">
        <v>25</v>
      </c>
      <c r="G155" s="9">
        <v>422000</v>
      </c>
    </row>
    <row r="156" spans="1:7" x14ac:dyDescent="0.2">
      <c r="A156" s="16" t="s">
        <v>177</v>
      </c>
      <c r="B156" s="17"/>
      <c r="C156" s="18"/>
      <c r="D156" s="17"/>
      <c r="E156" s="18"/>
      <c r="F156" s="17"/>
      <c r="G156" s="19">
        <f>SUM(G140:G155)</f>
        <v>16870000</v>
      </c>
    </row>
    <row r="157" spans="1:7" ht="15.75" x14ac:dyDescent="0.2">
      <c r="A157" s="20" t="s">
        <v>272</v>
      </c>
      <c r="B157" s="43" t="s">
        <v>273</v>
      </c>
      <c r="C157" s="44"/>
      <c r="D157" s="44"/>
      <c r="E157" s="45"/>
      <c r="F157" s="21" t="s">
        <v>265</v>
      </c>
      <c r="G157" s="22">
        <f>G99+G121+G128+G139+G156</f>
        <v>319962400</v>
      </c>
    </row>
    <row r="158" spans="1:7" ht="45" x14ac:dyDescent="0.2">
      <c r="A158" s="48" t="s">
        <v>185</v>
      </c>
      <c r="B158" s="62" t="s">
        <v>186</v>
      </c>
      <c r="C158" s="7" t="s">
        <v>150</v>
      </c>
      <c r="D158" s="8" t="s">
        <v>151</v>
      </c>
      <c r="E158" s="7" t="s">
        <v>60</v>
      </c>
      <c r="F158" s="8" t="s">
        <v>61</v>
      </c>
      <c r="G158" s="9">
        <v>2200000</v>
      </c>
    </row>
    <row r="159" spans="1:7" ht="45" x14ac:dyDescent="0.2">
      <c r="A159" s="46"/>
      <c r="B159" s="64"/>
      <c r="C159" s="7" t="s">
        <v>150</v>
      </c>
      <c r="D159" s="8" t="s">
        <v>151</v>
      </c>
      <c r="E159" s="7" t="s">
        <v>62</v>
      </c>
      <c r="F159" s="8" t="s">
        <v>63</v>
      </c>
      <c r="G159" s="9">
        <v>36000</v>
      </c>
    </row>
    <row r="160" spans="1:7" ht="45" x14ac:dyDescent="0.2">
      <c r="A160" s="46"/>
      <c r="B160" s="64"/>
      <c r="C160" s="7" t="s">
        <v>150</v>
      </c>
      <c r="D160" s="8" t="s">
        <v>151</v>
      </c>
      <c r="E160" s="7" t="s">
        <v>64</v>
      </c>
      <c r="F160" s="8" t="s">
        <v>65</v>
      </c>
      <c r="G160" s="9">
        <v>665000</v>
      </c>
    </row>
    <row r="161" spans="1:7" ht="45" x14ac:dyDescent="0.2">
      <c r="A161" s="46"/>
      <c r="B161" s="64"/>
      <c r="C161" s="7" t="s">
        <v>150</v>
      </c>
      <c r="D161" s="8" t="s">
        <v>151</v>
      </c>
      <c r="E161" s="7" t="s">
        <v>24</v>
      </c>
      <c r="F161" s="8" t="s">
        <v>25</v>
      </c>
      <c r="G161" s="9">
        <v>916000</v>
      </c>
    </row>
    <row r="162" spans="1:7" ht="67.5" x14ac:dyDescent="0.2">
      <c r="A162" s="46"/>
      <c r="B162" s="64"/>
      <c r="C162" s="7" t="s">
        <v>150</v>
      </c>
      <c r="D162" s="8" t="s">
        <v>151</v>
      </c>
      <c r="E162" s="7" t="s">
        <v>187</v>
      </c>
      <c r="F162" s="8" t="s">
        <v>188</v>
      </c>
      <c r="G162" s="9">
        <v>10731000</v>
      </c>
    </row>
    <row r="163" spans="1:7" ht="67.5" x14ac:dyDescent="0.2">
      <c r="A163" s="46"/>
      <c r="B163" s="64"/>
      <c r="C163" s="7" t="s">
        <v>167</v>
      </c>
      <c r="D163" s="8" t="s">
        <v>168</v>
      </c>
      <c r="E163" s="7" t="s">
        <v>24</v>
      </c>
      <c r="F163" s="8" t="s">
        <v>25</v>
      </c>
      <c r="G163" s="9">
        <v>14500</v>
      </c>
    </row>
    <row r="164" spans="1:7" ht="45" x14ac:dyDescent="0.2">
      <c r="A164" s="46"/>
      <c r="B164" s="64"/>
      <c r="C164" s="7" t="s">
        <v>169</v>
      </c>
      <c r="D164" s="8" t="s">
        <v>170</v>
      </c>
      <c r="E164" s="7" t="s">
        <v>24</v>
      </c>
      <c r="F164" s="8" t="s">
        <v>25</v>
      </c>
      <c r="G164" s="9">
        <v>5000</v>
      </c>
    </row>
    <row r="165" spans="1:7" ht="45" x14ac:dyDescent="0.2">
      <c r="A165" s="46"/>
      <c r="B165" s="64"/>
      <c r="C165" s="7" t="s">
        <v>171</v>
      </c>
      <c r="D165" s="8" t="s">
        <v>172</v>
      </c>
      <c r="E165" s="7" t="s">
        <v>24</v>
      </c>
      <c r="F165" s="8" t="s">
        <v>25</v>
      </c>
      <c r="G165" s="9">
        <v>23800</v>
      </c>
    </row>
    <row r="166" spans="1:7" ht="67.5" x14ac:dyDescent="0.2">
      <c r="A166" s="46"/>
      <c r="B166" s="64"/>
      <c r="C166" s="7" t="s">
        <v>171</v>
      </c>
      <c r="D166" s="8" t="s">
        <v>172</v>
      </c>
      <c r="E166" s="7" t="s">
        <v>187</v>
      </c>
      <c r="F166" s="8" t="s">
        <v>188</v>
      </c>
      <c r="G166" s="9">
        <v>29000</v>
      </c>
    </row>
    <row r="167" spans="1:7" ht="67.5" x14ac:dyDescent="0.2">
      <c r="A167" s="46"/>
      <c r="B167" s="64"/>
      <c r="C167" s="7" t="s">
        <v>68</v>
      </c>
      <c r="D167" s="8" t="s">
        <v>69</v>
      </c>
      <c r="E167" s="7" t="s">
        <v>24</v>
      </c>
      <c r="F167" s="8" t="s">
        <v>25</v>
      </c>
      <c r="G167" s="9">
        <v>5500</v>
      </c>
    </row>
    <row r="168" spans="1:7" ht="67.5" x14ac:dyDescent="0.2">
      <c r="A168" s="47"/>
      <c r="B168" s="63"/>
      <c r="C168" s="7" t="s">
        <v>68</v>
      </c>
      <c r="D168" s="8" t="s">
        <v>69</v>
      </c>
      <c r="E168" s="7" t="s">
        <v>187</v>
      </c>
      <c r="F168" s="8" t="s">
        <v>188</v>
      </c>
      <c r="G168" s="9">
        <v>23500</v>
      </c>
    </row>
    <row r="169" spans="1:7" x14ac:dyDescent="0.2">
      <c r="A169" s="28" t="s">
        <v>185</v>
      </c>
      <c r="B169" s="29"/>
      <c r="C169" s="30"/>
      <c r="D169" s="29"/>
      <c r="E169" s="30"/>
      <c r="F169" s="29"/>
      <c r="G169" s="31">
        <f>SUM(G158:G168)</f>
        <v>14649300</v>
      </c>
    </row>
    <row r="170" spans="1:7" ht="67.5" x14ac:dyDescent="0.2">
      <c r="A170" s="7" t="s">
        <v>189</v>
      </c>
      <c r="B170" s="24" t="s">
        <v>190</v>
      </c>
      <c r="C170" s="7" t="s">
        <v>150</v>
      </c>
      <c r="D170" s="8" t="s">
        <v>151</v>
      </c>
      <c r="E170" s="7" t="s">
        <v>187</v>
      </c>
      <c r="F170" s="8" t="s">
        <v>188</v>
      </c>
      <c r="G170" s="9">
        <v>2120000</v>
      </c>
    </row>
    <row r="171" spans="1:7" x14ac:dyDescent="0.2">
      <c r="A171" s="16" t="s">
        <v>189</v>
      </c>
      <c r="B171" s="17"/>
      <c r="C171" s="18"/>
      <c r="D171" s="17"/>
      <c r="E171" s="18"/>
      <c r="F171" s="17"/>
      <c r="G171" s="19">
        <f>G170</f>
        <v>2120000</v>
      </c>
    </row>
    <row r="172" spans="1:7" ht="45" x14ac:dyDescent="0.2">
      <c r="A172" s="48" t="s">
        <v>191</v>
      </c>
      <c r="B172" s="62" t="s">
        <v>192</v>
      </c>
      <c r="C172" s="7" t="s">
        <v>150</v>
      </c>
      <c r="D172" s="8" t="s">
        <v>151</v>
      </c>
      <c r="E172" s="7" t="s">
        <v>60</v>
      </c>
      <c r="F172" s="8" t="s">
        <v>61</v>
      </c>
      <c r="G172" s="9">
        <v>1575000</v>
      </c>
    </row>
    <row r="173" spans="1:7" ht="45" x14ac:dyDescent="0.2">
      <c r="A173" s="46"/>
      <c r="B173" s="64"/>
      <c r="C173" s="7" t="s">
        <v>150</v>
      </c>
      <c r="D173" s="8" t="s">
        <v>151</v>
      </c>
      <c r="E173" s="7" t="s">
        <v>62</v>
      </c>
      <c r="F173" s="8" t="s">
        <v>63</v>
      </c>
      <c r="G173" s="9">
        <v>3000</v>
      </c>
    </row>
    <row r="174" spans="1:7" ht="45" x14ac:dyDescent="0.2">
      <c r="A174" s="46"/>
      <c r="B174" s="64"/>
      <c r="C174" s="7" t="s">
        <v>150</v>
      </c>
      <c r="D174" s="8" t="s">
        <v>151</v>
      </c>
      <c r="E174" s="7" t="s">
        <v>64</v>
      </c>
      <c r="F174" s="8" t="s">
        <v>65</v>
      </c>
      <c r="G174" s="9">
        <v>477000</v>
      </c>
    </row>
    <row r="175" spans="1:7" ht="67.5" x14ac:dyDescent="0.2">
      <c r="A175" s="47"/>
      <c r="B175" s="63"/>
      <c r="C175" s="7" t="s">
        <v>160</v>
      </c>
      <c r="D175" s="8" t="s">
        <v>161</v>
      </c>
      <c r="E175" s="7" t="s">
        <v>24</v>
      </c>
      <c r="F175" s="8" t="s">
        <v>25</v>
      </c>
      <c r="G175" s="9">
        <v>50000</v>
      </c>
    </row>
    <row r="176" spans="1:7" x14ac:dyDescent="0.2">
      <c r="A176" s="28" t="s">
        <v>191</v>
      </c>
      <c r="B176" s="29"/>
      <c r="C176" s="30"/>
      <c r="D176" s="29"/>
      <c r="E176" s="30"/>
      <c r="F176" s="29"/>
      <c r="G176" s="31">
        <f>SUM(G172:G175)</f>
        <v>2105000</v>
      </c>
    </row>
    <row r="177" spans="1:7" ht="15.75" x14ac:dyDescent="0.2">
      <c r="A177" s="20" t="s">
        <v>274</v>
      </c>
      <c r="B177" s="43" t="s">
        <v>275</v>
      </c>
      <c r="C177" s="44"/>
      <c r="D177" s="44"/>
      <c r="E177" s="45"/>
      <c r="F177" s="21" t="s">
        <v>265</v>
      </c>
      <c r="G177" s="22">
        <f>G169+G171+G176</f>
        <v>18874300</v>
      </c>
    </row>
    <row r="178" spans="1:7" ht="78.75" x14ac:dyDescent="0.2">
      <c r="A178" s="7" t="s">
        <v>193</v>
      </c>
      <c r="B178" s="23" t="s">
        <v>194</v>
      </c>
      <c r="C178" s="7" t="s">
        <v>34</v>
      </c>
      <c r="D178" s="8" t="s">
        <v>35</v>
      </c>
      <c r="E178" s="7" t="s">
        <v>195</v>
      </c>
      <c r="F178" s="8" t="s">
        <v>196</v>
      </c>
      <c r="G178" s="9">
        <v>1277100</v>
      </c>
    </row>
    <row r="179" spans="1:7" x14ac:dyDescent="0.2">
      <c r="A179" s="16" t="s">
        <v>193</v>
      </c>
      <c r="B179" s="17"/>
      <c r="C179" s="18"/>
      <c r="D179" s="17"/>
      <c r="E179" s="18"/>
      <c r="F179" s="17"/>
      <c r="G179" s="19">
        <f>G178</f>
        <v>1277100</v>
      </c>
    </row>
    <row r="180" spans="1:7" ht="101.25" x14ac:dyDescent="0.2">
      <c r="A180" s="48" t="s">
        <v>197</v>
      </c>
      <c r="B180" s="62" t="s">
        <v>198</v>
      </c>
      <c r="C180" s="7" t="s">
        <v>199</v>
      </c>
      <c r="D180" s="10" t="s">
        <v>200</v>
      </c>
      <c r="E180" s="7" t="s">
        <v>24</v>
      </c>
      <c r="F180" s="8" t="s">
        <v>25</v>
      </c>
      <c r="G180" s="9">
        <v>62146</v>
      </c>
    </row>
    <row r="181" spans="1:7" ht="101.25" x14ac:dyDescent="0.2">
      <c r="A181" s="46"/>
      <c r="B181" s="64"/>
      <c r="C181" s="7" t="s">
        <v>199</v>
      </c>
      <c r="D181" s="10" t="s">
        <v>200</v>
      </c>
      <c r="E181" s="7" t="s">
        <v>201</v>
      </c>
      <c r="F181" s="8" t="s">
        <v>202</v>
      </c>
      <c r="G181" s="9">
        <v>6152454</v>
      </c>
    </row>
    <row r="182" spans="1:7" ht="101.25" x14ac:dyDescent="0.2">
      <c r="A182" s="46"/>
      <c r="B182" s="64"/>
      <c r="C182" s="7" t="s">
        <v>203</v>
      </c>
      <c r="D182" s="10" t="s">
        <v>204</v>
      </c>
      <c r="E182" s="7" t="s">
        <v>24</v>
      </c>
      <c r="F182" s="8" t="s">
        <v>25</v>
      </c>
      <c r="G182" s="9">
        <v>1000</v>
      </c>
    </row>
    <row r="183" spans="1:7" ht="101.25" x14ac:dyDescent="0.2">
      <c r="A183" s="46"/>
      <c r="B183" s="64"/>
      <c r="C183" s="7" t="s">
        <v>203</v>
      </c>
      <c r="D183" s="10" t="s">
        <v>204</v>
      </c>
      <c r="E183" s="7" t="s">
        <v>201</v>
      </c>
      <c r="F183" s="8" t="s">
        <v>202</v>
      </c>
      <c r="G183" s="9">
        <v>93800</v>
      </c>
    </row>
    <row r="184" spans="1:7" ht="135" x14ac:dyDescent="0.2">
      <c r="A184" s="46"/>
      <c r="B184" s="64"/>
      <c r="C184" s="7" t="s">
        <v>205</v>
      </c>
      <c r="D184" s="10" t="s">
        <v>206</v>
      </c>
      <c r="E184" s="7" t="s">
        <v>24</v>
      </c>
      <c r="F184" s="8" t="s">
        <v>25</v>
      </c>
      <c r="G184" s="9">
        <v>288450</v>
      </c>
    </row>
    <row r="185" spans="1:7" ht="135" x14ac:dyDescent="0.2">
      <c r="A185" s="46"/>
      <c r="B185" s="64"/>
      <c r="C185" s="7" t="s">
        <v>205</v>
      </c>
      <c r="D185" s="10" t="s">
        <v>206</v>
      </c>
      <c r="E185" s="7" t="s">
        <v>207</v>
      </c>
      <c r="F185" s="8" t="s">
        <v>208</v>
      </c>
      <c r="G185" s="9">
        <f>28556640+214564</f>
        <v>28771204</v>
      </c>
    </row>
    <row r="186" spans="1:7" ht="101.25" x14ac:dyDescent="0.2">
      <c r="A186" s="46"/>
      <c r="B186" s="64"/>
      <c r="C186" s="7" t="s">
        <v>209</v>
      </c>
      <c r="D186" s="10" t="s">
        <v>210</v>
      </c>
      <c r="E186" s="7" t="s">
        <v>24</v>
      </c>
      <c r="F186" s="8" t="s">
        <v>25</v>
      </c>
      <c r="G186" s="9">
        <v>21232</v>
      </c>
    </row>
    <row r="187" spans="1:7" ht="101.25" x14ac:dyDescent="0.2">
      <c r="A187" s="46"/>
      <c r="B187" s="64"/>
      <c r="C187" s="7" t="s">
        <v>209</v>
      </c>
      <c r="D187" s="10" t="s">
        <v>210</v>
      </c>
      <c r="E187" s="7" t="s">
        <v>201</v>
      </c>
      <c r="F187" s="8" t="s">
        <v>202</v>
      </c>
      <c r="G187" s="9">
        <v>2101968</v>
      </c>
    </row>
    <row r="188" spans="1:7" ht="33.75" x14ac:dyDescent="0.2">
      <c r="A188" s="46"/>
      <c r="B188" s="64"/>
      <c r="C188" s="7" t="s">
        <v>211</v>
      </c>
      <c r="D188" s="8" t="s">
        <v>212</v>
      </c>
      <c r="E188" s="7" t="s">
        <v>213</v>
      </c>
      <c r="F188" s="8" t="s">
        <v>214</v>
      </c>
      <c r="G188" s="9">
        <v>1000000</v>
      </c>
    </row>
    <row r="189" spans="1:7" ht="45" x14ac:dyDescent="0.2">
      <c r="A189" s="46"/>
      <c r="B189" s="64"/>
      <c r="C189" s="7" t="s">
        <v>215</v>
      </c>
      <c r="D189" s="8" t="s">
        <v>216</v>
      </c>
      <c r="E189" s="7" t="s">
        <v>207</v>
      </c>
      <c r="F189" s="8" t="s">
        <v>208</v>
      </c>
      <c r="G189" s="9">
        <v>72000</v>
      </c>
    </row>
    <row r="190" spans="1:7" ht="33.75" x14ac:dyDescent="0.2">
      <c r="A190" s="47"/>
      <c r="B190" s="63"/>
      <c r="C190" s="7" t="s">
        <v>80</v>
      </c>
      <c r="D190" s="8" t="s">
        <v>81</v>
      </c>
      <c r="E190" s="7" t="s">
        <v>217</v>
      </c>
      <c r="F190" s="8" t="s">
        <v>218</v>
      </c>
      <c r="G190" s="9">
        <v>1000</v>
      </c>
    </row>
    <row r="191" spans="1:7" x14ac:dyDescent="0.2">
      <c r="A191" s="28" t="s">
        <v>197</v>
      </c>
      <c r="B191" s="29"/>
      <c r="C191" s="30"/>
      <c r="D191" s="29"/>
      <c r="E191" s="30"/>
      <c r="F191" s="29"/>
      <c r="G191" s="31">
        <f>SUM(G180:G190)</f>
        <v>38565254</v>
      </c>
    </row>
    <row r="192" spans="1:7" ht="56.25" x14ac:dyDescent="0.2">
      <c r="A192" s="48" t="s">
        <v>219</v>
      </c>
      <c r="B192" s="49" t="s">
        <v>220</v>
      </c>
      <c r="C192" s="7" t="s">
        <v>221</v>
      </c>
      <c r="D192" s="8" t="s">
        <v>222</v>
      </c>
      <c r="E192" s="7" t="s">
        <v>223</v>
      </c>
      <c r="F192" s="8" t="s">
        <v>224</v>
      </c>
      <c r="G192" s="9">
        <v>2887600</v>
      </c>
    </row>
    <row r="193" spans="1:8" ht="33.75" x14ac:dyDescent="0.2">
      <c r="A193" s="46"/>
      <c r="B193" s="50"/>
      <c r="C193" s="7" t="s">
        <v>225</v>
      </c>
      <c r="D193" s="8" t="s">
        <v>226</v>
      </c>
      <c r="E193" s="7" t="s">
        <v>201</v>
      </c>
      <c r="F193" s="8" t="s">
        <v>202</v>
      </c>
      <c r="G193" s="9">
        <v>20955700</v>
      </c>
    </row>
    <row r="194" spans="1:8" ht="45" x14ac:dyDescent="0.2">
      <c r="A194" s="46"/>
      <c r="B194" s="50"/>
      <c r="C194" s="7" t="s">
        <v>227</v>
      </c>
      <c r="D194" s="8" t="s">
        <v>228</v>
      </c>
      <c r="E194" s="7" t="s">
        <v>201</v>
      </c>
      <c r="F194" s="8" t="s">
        <v>202</v>
      </c>
      <c r="G194" s="9">
        <v>290000</v>
      </c>
    </row>
    <row r="195" spans="1:8" ht="45" x14ac:dyDescent="0.2">
      <c r="A195" s="47"/>
      <c r="B195" s="51"/>
      <c r="C195" s="7" t="s">
        <v>227</v>
      </c>
      <c r="D195" s="8" t="s">
        <v>228</v>
      </c>
      <c r="E195" s="7" t="s">
        <v>229</v>
      </c>
      <c r="F195" s="8" t="s">
        <v>230</v>
      </c>
      <c r="G195" s="9">
        <v>7905900</v>
      </c>
    </row>
    <row r="196" spans="1:8" x14ac:dyDescent="0.2">
      <c r="A196" s="16" t="s">
        <v>219</v>
      </c>
      <c r="B196" s="17"/>
      <c r="C196" s="18"/>
      <c r="D196" s="17"/>
      <c r="E196" s="18"/>
      <c r="F196" s="17"/>
      <c r="G196" s="19">
        <f>SUM(G192:G195)</f>
        <v>32039200</v>
      </c>
    </row>
    <row r="197" spans="1:8" ht="135" x14ac:dyDescent="0.2">
      <c r="A197" s="48" t="s">
        <v>231</v>
      </c>
      <c r="B197" s="62" t="s">
        <v>232</v>
      </c>
      <c r="C197" s="7" t="s">
        <v>205</v>
      </c>
      <c r="D197" s="10" t="s">
        <v>206</v>
      </c>
      <c r="E197" s="7" t="s">
        <v>60</v>
      </c>
      <c r="F197" s="8" t="s">
        <v>61</v>
      </c>
      <c r="G197" s="9">
        <v>1060000</v>
      </c>
    </row>
    <row r="198" spans="1:8" ht="135" x14ac:dyDescent="0.2">
      <c r="A198" s="46"/>
      <c r="B198" s="64"/>
      <c r="C198" s="7" t="s">
        <v>205</v>
      </c>
      <c r="D198" s="10" t="s">
        <v>206</v>
      </c>
      <c r="E198" s="7" t="s">
        <v>64</v>
      </c>
      <c r="F198" s="8" t="s">
        <v>65</v>
      </c>
      <c r="G198" s="9">
        <v>317000</v>
      </c>
    </row>
    <row r="199" spans="1:8" ht="135" x14ac:dyDescent="0.2">
      <c r="A199" s="47"/>
      <c r="B199" s="63"/>
      <c r="C199" s="7" t="s">
        <v>205</v>
      </c>
      <c r="D199" s="10" t="s">
        <v>206</v>
      </c>
      <c r="E199" s="7" t="s">
        <v>24</v>
      </c>
      <c r="F199" s="8" t="s">
        <v>25</v>
      </c>
      <c r="G199" s="9">
        <f>374910-214564</f>
        <v>160346</v>
      </c>
    </row>
    <row r="200" spans="1:8" x14ac:dyDescent="0.2">
      <c r="A200" s="28" t="s">
        <v>231</v>
      </c>
      <c r="B200" s="29"/>
      <c r="C200" s="30"/>
      <c r="D200" s="29"/>
      <c r="E200" s="30"/>
      <c r="F200" s="29"/>
      <c r="G200" s="31">
        <f>SUM(G197:G199)</f>
        <v>1537346</v>
      </c>
      <c r="H200" s="27"/>
    </row>
    <row r="201" spans="1:8" ht="15.75" x14ac:dyDescent="0.2">
      <c r="A201" s="20" t="s">
        <v>276</v>
      </c>
      <c r="B201" s="43" t="s">
        <v>277</v>
      </c>
      <c r="C201" s="44"/>
      <c r="D201" s="44"/>
      <c r="E201" s="45"/>
      <c r="F201" s="21" t="s">
        <v>265</v>
      </c>
      <c r="G201" s="22">
        <f>G179+G191+G196+G200</f>
        <v>73418900</v>
      </c>
    </row>
    <row r="202" spans="1:8" ht="67.5" x14ac:dyDescent="0.2">
      <c r="A202" s="7" t="s">
        <v>233</v>
      </c>
      <c r="B202" s="23" t="s">
        <v>234</v>
      </c>
      <c r="C202" s="7" t="s">
        <v>235</v>
      </c>
      <c r="D202" s="8" t="s">
        <v>236</v>
      </c>
      <c r="E202" s="7" t="s">
        <v>116</v>
      </c>
      <c r="F202" s="8" t="s">
        <v>117</v>
      </c>
      <c r="G202" s="9">
        <v>3500000</v>
      </c>
    </row>
    <row r="203" spans="1:8" x14ac:dyDescent="0.2">
      <c r="A203" s="16" t="s">
        <v>233</v>
      </c>
      <c r="B203" s="17"/>
      <c r="C203" s="18"/>
      <c r="D203" s="17"/>
      <c r="E203" s="18"/>
      <c r="F203" s="17"/>
      <c r="G203" s="19">
        <f>G202</f>
        <v>3500000</v>
      </c>
    </row>
    <row r="204" spans="1:8" ht="45" x14ac:dyDescent="0.2">
      <c r="A204" s="40" t="s">
        <v>237</v>
      </c>
      <c r="B204" s="65" t="s">
        <v>238</v>
      </c>
      <c r="C204" s="7" t="s">
        <v>239</v>
      </c>
      <c r="D204" s="8" t="s">
        <v>240</v>
      </c>
      <c r="E204" s="7" t="s">
        <v>24</v>
      </c>
      <c r="F204" s="8" t="s">
        <v>25</v>
      </c>
      <c r="G204" s="9">
        <v>150000</v>
      </c>
    </row>
    <row r="205" spans="1:8" ht="45" x14ac:dyDescent="0.2">
      <c r="A205" s="46"/>
      <c r="B205" s="64"/>
      <c r="C205" s="7" t="s">
        <v>239</v>
      </c>
      <c r="D205" s="8" t="s">
        <v>240</v>
      </c>
      <c r="E205" s="7" t="s">
        <v>102</v>
      </c>
      <c r="F205" s="8" t="s">
        <v>103</v>
      </c>
      <c r="G205" s="9">
        <v>300000</v>
      </c>
    </row>
    <row r="206" spans="1:8" ht="67.5" x14ac:dyDescent="0.2">
      <c r="A206" s="46"/>
      <c r="B206" s="64"/>
      <c r="C206" s="7" t="s">
        <v>167</v>
      </c>
      <c r="D206" s="8" t="s">
        <v>168</v>
      </c>
      <c r="E206" s="7" t="s">
        <v>24</v>
      </c>
      <c r="F206" s="8" t="s">
        <v>25</v>
      </c>
      <c r="G206" s="9">
        <v>17000</v>
      </c>
    </row>
    <row r="207" spans="1:8" ht="45" x14ac:dyDescent="0.2">
      <c r="A207" s="46"/>
      <c r="B207" s="64"/>
      <c r="C207" s="7" t="s">
        <v>169</v>
      </c>
      <c r="D207" s="8" t="s">
        <v>170</v>
      </c>
      <c r="E207" s="7" t="s">
        <v>24</v>
      </c>
      <c r="F207" s="8" t="s">
        <v>25</v>
      </c>
      <c r="G207" s="9">
        <v>5000</v>
      </c>
    </row>
    <row r="208" spans="1:8" ht="67.5" x14ac:dyDescent="0.2">
      <c r="A208" s="41"/>
      <c r="B208" s="66"/>
      <c r="C208" s="7" t="s">
        <v>68</v>
      </c>
      <c r="D208" s="8" t="s">
        <v>69</v>
      </c>
      <c r="E208" s="7" t="s">
        <v>24</v>
      </c>
      <c r="F208" s="8" t="s">
        <v>25</v>
      </c>
      <c r="G208" s="9">
        <v>50000</v>
      </c>
    </row>
    <row r="209" spans="1:7" x14ac:dyDescent="0.2">
      <c r="A209" s="28" t="s">
        <v>237</v>
      </c>
      <c r="B209" s="29"/>
      <c r="C209" s="30"/>
      <c r="D209" s="29"/>
      <c r="E209" s="30"/>
      <c r="F209" s="29"/>
      <c r="G209" s="31">
        <f>SUM(G204:G208)</f>
        <v>522000</v>
      </c>
    </row>
    <row r="210" spans="1:7" ht="15.75" x14ac:dyDescent="0.2">
      <c r="A210" s="20" t="s">
        <v>278</v>
      </c>
      <c r="B210" s="43" t="s">
        <v>279</v>
      </c>
      <c r="C210" s="44"/>
      <c r="D210" s="44"/>
      <c r="E210" s="45"/>
      <c r="F210" s="21" t="s">
        <v>265</v>
      </c>
      <c r="G210" s="22">
        <f>G203+G209</f>
        <v>4022000</v>
      </c>
    </row>
    <row r="211" spans="1:7" ht="101.25" x14ac:dyDescent="0.2">
      <c r="A211" s="48" t="s">
        <v>241</v>
      </c>
      <c r="B211" s="49" t="s">
        <v>242</v>
      </c>
      <c r="C211" s="7" t="s">
        <v>243</v>
      </c>
      <c r="D211" s="10" t="s">
        <v>244</v>
      </c>
      <c r="E211" s="7" t="s">
        <v>245</v>
      </c>
      <c r="F211" s="8" t="s">
        <v>246</v>
      </c>
      <c r="G211" s="9">
        <v>1123400</v>
      </c>
    </row>
    <row r="212" spans="1:7" ht="90" x14ac:dyDescent="0.2">
      <c r="A212" s="47"/>
      <c r="B212" s="51"/>
      <c r="C212" s="7" t="s">
        <v>247</v>
      </c>
      <c r="D212" s="8" t="s">
        <v>248</v>
      </c>
      <c r="E212" s="7" t="s">
        <v>245</v>
      </c>
      <c r="F212" s="8" t="s">
        <v>246</v>
      </c>
      <c r="G212" s="9">
        <v>125000</v>
      </c>
    </row>
    <row r="213" spans="1:7" x14ac:dyDescent="0.2">
      <c r="A213" s="16" t="s">
        <v>241</v>
      </c>
      <c r="B213" s="17"/>
      <c r="C213" s="18"/>
      <c r="D213" s="17"/>
      <c r="E213" s="18"/>
      <c r="F213" s="17"/>
      <c r="G213" s="19">
        <f>SUM(G211:G212)</f>
        <v>1248400</v>
      </c>
    </row>
    <row r="214" spans="1:7" ht="15.75" x14ac:dyDescent="0.2">
      <c r="A214" s="20" t="s">
        <v>280</v>
      </c>
      <c r="B214" s="43" t="s">
        <v>281</v>
      </c>
      <c r="C214" s="44"/>
      <c r="D214" s="44"/>
      <c r="E214" s="45"/>
      <c r="F214" s="21" t="s">
        <v>265</v>
      </c>
      <c r="G214" s="22">
        <f>G213</f>
        <v>1248400</v>
      </c>
    </row>
    <row r="215" spans="1:7" ht="33.75" x14ac:dyDescent="0.2">
      <c r="A215" s="48" t="s">
        <v>249</v>
      </c>
      <c r="B215" s="62" t="s">
        <v>250</v>
      </c>
      <c r="C215" s="7" t="s">
        <v>251</v>
      </c>
      <c r="D215" s="8" t="s">
        <v>252</v>
      </c>
      <c r="E215" s="7" t="s">
        <v>102</v>
      </c>
      <c r="F215" s="8" t="s">
        <v>103</v>
      </c>
      <c r="G215" s="9">
        <v>500000</v>
      </c>
    </row>
    <row r="216" spans="1:7" ht="45" x14ac:dyDescent="0.2">
      <c r="A216" s="47"/>
      <c r="B216" s="63"/>
      <c r="C216" s="7" t="s">
        <v>253</v>
      </c>
      <c r="D216" s="8" t="s">
        <v>254</v>
      </c>
      <c r="E216" s="7" t="s">
        <v>102</v>
      </c>
      <c r="F216" s="8" t="s">
        <v>103</v>
      </c>
      <c r="G216" s="9">
        <v>15687000</v>
      </c>
    </row>
    <row r="217" spans="1:7" x14ac:dyDescent="0.2">
      <c r="A217" s="28" t="s">
        <v>249</v>
      </c>
      <c r="B217" s="29"/>
      <c r="C217" s="30"/>
      <c r="D217" s="29"/>
      <c r="E217" s="30"/>
      <c r="F217" s="29"/>
      <c r="G217" s="31">
        <f>SUM(G215:G216)</f>
        <v>16187000</v>
      </c>
    </row>
    <row r="218" spans="1:7" ht="15.75" x14ac:dyDescent="0.2">
      <c r="A218" s="20" t="s">
        <v>282</v>
      </c>
      <c r="B218" s="43" t="s">
        <v>283</v>
      </c>
      <c r="C218" s="44"/>
      <c r="D218" s="44"/>
      <c r="E218" s="45"/>
      <c r="F218" s="21" t="s">
        <v>265</v>
      </c>
      <c r="G218" s="22">
        <f>G217</f>
        <v>16187000</v>
      </c>
    </row>
    <row r="219" spans="1:7" s="26" customFormat="1" ht="18" x14ac:dyDescent="0.25">
      <c r="A219" s="37" t="s">
        <v>284</v>
      </c>
      <c r="B219" s="38"/>
      <c r="C219" s="38"/>
      <c r="D219" s="38"/>
      <c r="E219" s="38"/>
      <c r="F219" s="39"/>
      <c r="G219" s="25">
        <f>G72+G75+G83+G87+G90+G157+G177+G201+G210+G214+G218</f>
        <v>506757400</v>
      </c>
    </row>
  </sheetData>
  <mergeCells count="60">
    <mergeCell ref="E4:G4"/>
    <mergeCell ref="A5:G5"/>
    <mergeCell ref="A6:G6"/>
    <mergeCell ref="A1:F1"/>
    <mergeCell ref="A2:C2"/>
    <mergeCell ref="D2:E2"/>
    <mergeCell ref="F2:G2"/>
    <mergeCell ref="D3:E3"/>
    <mergeCell ref="A10:A12"/>
    <mergeCell ref="B10:B12"/>
    <mergeCell ref="A14:A17"/>
    <mergeCell ref="B14:B17"/>
    <mergeCell ref="A19:A39"/>
    <mergeCell ref="B19:B39"/>
    <mergeCell ref="B41:B42"/>
    <mergeCell ref="A41:A42"/>
    <mergeCell ref="A46:A70"/>
    <mergeCell ref="B46:B70"/>
    <mergeCell ref="B72:E72"/>
    <mergeCell ref="B75:E75"/>
    <mergeCell ref="A80:A81"/>
    <mergeCell ref="B80:B81"/>
    <mergeCell ref="B83:E83"/>
    <mergeCell ref="A84:A85"/>
    <mergeCell ref="B84:B85"/>
    <mergeCell ref="B87:E87"/>
    <mergeCell ref="B90:E90"/>
    <mergeCell ref="A91:A98"/>
    <mergeCell ref="B91:B98"/>
    <mergeCell ref="B100:B120"/>
    <mergeCell ref="A100:A120"/>
    <mergeCell ref="A122:A127"/>
    <mergeCell ref="B122:B127"/>
    <mergeCell ref="A129:A138"/>
    <mergeCell ref="B129:B138"/>
    <mergeCell ref="A140:A155"/>
    <mergeCell ref="B140:B155"/>
    <mergeCell ref="B157:E157"/>
    <mergeCell ref="A158:A168"/>
    <mergeCell ref="B158:B168"/>
    <mergeCell ref="A172:A175"/>
    <mergeCell ref="B172:B175"/>
    <mergeCell ref="B177:E177"/>
    <mergeCell ref="A180:A190"/>
    <mergeCell ref="B180:B190"/>
    <mergeCell ref="A192:A195"/>
    <mergeCell ref="B192:B195"/>
    <mergeCell ref="A197:A199"/>
    <mergeCell ref="B197:B199"/>
    <mergeCell ref="A204:A208"/>
    <mergeCell ref="B204:B208"/>
    <mergeCell ref="B201:E201"/>
    <mergeCell ref="B218:E218"/>
    <mergeCell ref="A219:F219"/>
    <mergeCell ref="B210:E210"/>
    <mergeCell ref="A211:A212"/>
    <mergeCell ref="B211:B212"/>
    <mergeCell ref="B214:E214"/>
    <mergeCell ref="A215:A216"/>
    <mergeCell ref="B215:B216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2020 первоначальная</vt:lpstr>
      <vt:lpstr>'Роспись 2020 первоначальная'!APPT</vt:lpstr>
      <vt:lpstr>'Роспись 2020 первоначальная'!FIO</vt:lpstr>
      <vt:lpstr>'Роспись 2020 первоначальная'!LAST_CELL</vt:lpstr>
      <vt:lpstr>'Роспись 2020 первоначальная'!SIGN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BSP</dc:creator>
  <dc:description>POI HSSF rep:2.50.0.21</dc:description>
  <cp:lastModifiedBy>BSP</cp:lastModifiedBy>
  <cp:lastPrinted>2020-01-23T05:51:35Z</cp:lastPrinted>
  <dcterms:created xsi:type="dcterms:W3CDTF">2020-01-21T08:17:26Z</dcterms:created>
  <dcterms:modified xsi:type="dcterms:W3CDTF">2020-01-23T05:55:37Z</dcterms:modified>
</cp:coreProperties>
</file>